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45" windowWidth="17115" windowHeight="10740" tabRatio="923"/>
  </bookViews>
  <sheets>
    <sheet name="OVERALL SALES AND LOANS STATS" sheetId="1" r:id="rId1"/>
    <sheet name="SALES STATS" sheetId="2" r:id="rId2"/>
    <sheet name="LOAN ONLY STATS" sheetId="3" r:id="rId3"/>
    <sheet name="SALES TYPE TRACKING" sheetId="5" r:id="rId4"/>
    <sheet name="LENDER TRACKING" sheetId="8" r:id="rId5"/>
  </sheets>
  <calcPr calcId="125725"/>
  <pivotCaches>
    <pivotCache cacheId="0" r:id="rId6"/>
    <pivotCache cacheId="1" r:id="rId7"/>
  </pivotCaches>
</workbook>
</file>

<file path=xl/calcChain.xml><?xml version="1.0" encoding="utf-8"?>
<calcChain xmlns="http://schemas.openxmlformats.org/spreadsheetml/2006/main">
  <c r="C32" i="3"/>
  <c r="E30"/>
  <c r="B32"/>
  <c r="D30" s="1"/>
  <c r="B40" i="2"/>
  <c r="D38"/>
  <c r="D40" s="1"/>
  <c r="D39"/>
  <c r="C40"/>
  <c r="E38"/>
  <c r="E40" s="1"/>
  <c r="E39"/>
  <c r="B33"/>
  <c r="D31"/>
  <c r="D33" s="1"/>
  <c r="D32"/>
  <c r="C33"/>
  <c r="E31"/>
  <c r="E33" s="1"/>
  <c r="E32"/>
  <c r="C26"/>
  <c r="E21"/>
  <c r="B26"/>
  <c r="D24" s="1"/>
  <c r="E20"/>
  <c r="D20"/>
  <c r="C14"/>
  <c r="E7" s="1"/>
  <c r="B14"/>
  <c r="D10"/>
  <c r="C13" i="1"/>
  <c r="E9" s="1"/>
  <c r="B13"/>
  <c r="D7"/>
  <c r="B38" i="3"/>
  <c r="D37" s="1"/>
  <c r="D38" s="1"/>
  <c r="C38"/>
  <c r="E37" s="1"/>
  <c r="E38" s="1"/>
  <c r="C12"/>
  <c r="E7"/>
  <c r="B12"/>
  <c r="D10" s="1"/>
  <c r="B34" i="1"/>
  <c r="D27"/>
  <c r="D34" s="1"/>
  <c r="D28"/>
  <c r="D29"/>
  <c r="D30"/>
  <c r="D31"/>
  <c r="D32"/>
  <c r="D33"/>
  <c r="C34"/>
  <c r="E30" s="1"/>
  <c r="B23"/>
  <c r="D17" s="1"/>
  <c r="C23"/>
  <c r="E18" s="1"/>
  <c r="D18"/>
  <c r="D19"/>
  <c r="D22"/>
  <c r="E17"/>
  <c r="E19"/>
  <c r="E20"/>
  <c r="E21"/>
  <c r="C24" i="3"/>
  <c r="B24"/>
  <c r="B18"/>
  <c r="C18"/>
  <c r="D8"/>
  <c r="D11"/>
  <c r="E8"/>
  <c r="E9"/>
  <c r="E10"/>
  <c r="E12" s="1"/>
  <c r="E11"/>
  <c r="B47" i="2"/>
  <c r="D45"/>
  <c r="D47" s="1"/>
  <c r="D46"/>
  <c r="C47"/>
  <c r="E45"/>
  <c r="E47" s="1"/>
  <c r="E46"/>
  <c r="A2" i="8"/>
  <c r="D19" i="2"/>
  <c r="D22"/>
  <c r="D25"/>
  <c r="E19"/>
  <c r="E26" s="1"/>
  <c r="E22"/>
  <c r="E23"/>
  <c r="E24"/>
  <c r="E25"/>
  <c r="D7"/>
  <c r="D14" s="1"/>
  <c r="D8"/>
  <c r="D9"/>
  <c r="D11"/>
  <c r="D12"/>
  <c r="D13"/>
  <c r="E8"/>
  <c r="E9"/>
  <c r="E13"/>
  <c r="D6" i="1"/>
  <c r="D8"/>
  <c r="D9"/>
  <c r="D10"/>
  <c r="D11"/>
  <c r="D12"/>
  <c r="D13"/>
  <c r="E6"/>
  <c r="E10"/>
  <c r="E11"/>
  <c r="D29" i="3"/>
  <c r="D32" s="1"/>
  <c r="D31"/>
  <c r="E29"/>
  <c r="E31"/>
  <c r="E32" s="1"/>
  <c r="A2" i="5"/>
  <c r="A2" i="3"/>
  <c r="A2" i="2"/>
  <c r="E13" i="1" l="1"/>
  <c r="E31"/>
  <c r="E27"/>
  <c r="E12"/>
  <c r="E8"/>
  <c r="E11" i="2"/>
  <c r="D23"/>
  <c r="D9" i="3"/>
  <c r="D12" s="1"/>
  <c r="D20" i="1"/>
  <c r="E32"/>
  <c r="E28"/>
  <c r="D7" i="3"/>
  <c r="E7" i="1"/>
  <c r="E10" i="2"/>
  <c r="E14" s="1"/>
  <c r="D21"/>
  <c r="D26" s="1"/>
  <c r="E12"/>
  <c r="E22" i="1"/>
  <c r="E23" s="1"/>
  <c r="D21"/>
  <c r="D23" s="1"/>
  <c r="E33"/>
  <c r="E29"/>
  <c r="E34" l="1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DATASOURCE\SALESANDLOANS\CARSON\CCDATABASES\CARSON_TITLE_STATS.mdb;DefaultDir=C:\DATASOURCE\SALESANDLOANS\CARSON\CCDATABASES;DriverId=25;FIL=MS Access;MaxBufferSize=2048;PageTimeout=5;" command="SELECT `SALES DETAILS JUL 2017`.TITLECOMPANY, `SALES DETAILS JUL 2017`.DOCNUM, `SALES DETAILS JUL 2017`.TYPEDOC, `SALES DETAILS JUL 2017`.APN, `SALES DETAILS JUL 2017`.RECDATE, `SALES DETAILS JUL 2017`.AMOUNT, `SALES DETAILS JUL 2017`.PROPTYPE, `SALES DETAILS JUL 2017`.EO, `SALES DETAILS JUL 2017`.FIRSTPARTY, `SALES DETAILS JUL 2017`.SECONDPARTY, `SALES DETAILS JUL 2017`.BRANCH_x000d__x000a_FROM `SALES DETAILS JUL 2017` `SALES DETAILS JUL 2017`"/>
  </connection>
  <connection id="2" name="Connection1" type="1" refreshedVersion="2">
    <dbPr connection="DSN=MS Access Database;DBQ=C:\DATASOURCE\SALESANDLOANS\CARSON\CCDATABASES\CARSON_TITLE_STATS.mdb;DefaultDir=C:\DATASOURCE\SALESANDLOANS\CARSON\CCDATABASES;DriverId=25;FIL=MS Access;MaxBufferSize=2048;PageTimeout=5;" command="SELECT `LOAN DETAILS JUL 2017`.DOCNUM, `LOAN DETAILS JUL 2017`.DOCTYPE, `LOAN DETAILS JUL 2017`.APN, `LOAN DETAILS JUL 2017`.RECDATE, `LOAN DETAILS JUL 2017`.TITLECOMPANY, `LOAN DETAILS JUL 2017`.EO, `LOAN DETAILS JUL 2017`.BRANCH, `LOAN DETAILS JUL 2017`.AMOUNT, `LOAN DETAILS JUL 2017`.TYPELOAN, `LOAN DETAILS JUL 2017`.FIRSTPARTY, `LOAN DETAILS JUL 2017`.SECONDPARTY_x000d__x000a_FROM `LOAN DETAILS JUL 2017` `LOAN DETAILS JUL 2017`"/>
  </connection>
</connections>
</file>

<file path=xl/sharedStrings.xml><?xml version="1.0" encoding="utf-8"?>
<sst xmlns="http://schemas.openxmlformats.org/spreadsheetml/2006/main" count="375" uniqueCount="107">
  <si>
    <t>OVERALL SALES AND LOAN ONLY BUSINESS SUMMARY (Carson City)</t>
  </si>
  <si>
    <t>SALES MARKET (Carson City)</t>
  </si>
  <si>
    <t>LOAN ONLY MARKETS (Carson City, NV)</t>
  </si>
  <si>
    <t>SALES TYPE TRACKING</t>
  </si>
  <si>
    <t>OVERALL INSURED SALES MARKET</t>
  </si>
  <si>
    <t>RANK BY</t>
  </si>
  <si>
    <t>TITLECOMPANY</t>
  </si>
  <si>
    <t>CLOSINGS</t>
  </si>
  <si>
    <t>DOLLARVOLUME</t>
  </si>
  <si>
    <t>% OF CLOSINGS</t>
  </si>
  <si>
    <t>% OF DOLLAR VOLUME</t>
  </si>
  <si>
    <t>DOLLAR VOLUME</t>
  </si>
  <si>
    <t>First American Title</t>
  </si>
  <si>
    <t>First Centennial Title</t>
  </si>
  <si>
    <t>Western Title</t>
  </si>
  <si>
    <t>Ticor Title</t>
  </si>
  <si>
    <t>GRAND TOTAL</t>
  </si>
  <si>
    <t>OVERALL INSURED LOAN ONLY MARKET</t>
  </si>
  <si>
    <t>OVERALL INSURED SALES AND LOAN ONLY MARKETS COMBINED</t>
  </si>
  <si>
    <t>Information provided by Datasource</t>
  </si>
  <si>
    <t>www.datasourcenev.com</t>
  </si>
  <si>
    <t>RESALE MARKET (All Types of Properties - Commercial, Residential, Vacant)</t>
  </si>
  <si>
    <t>% OF</t>
  </si>
  <si>
    <t>TITLE COMPANY</t>
  </si>
  <si>
    <t>RESIDENTIAL RESALE MARKET (Residential Properties Only)</t>
  </si>
  <si>
    <t>BUILDER/DEVELOPER MARKET (New Home Sales)</t>
  </si>
  <si>
    <t>COMMERCIAL/INDUSTRIAL, APARTMENTS, MOBILE HOME PARKS SALES MARKET</t>
  </si>
  <si>
    <t>VACANT LAND SALES</t>
  </si>
  <si>
    <t>CONVENTIONAL LOANS MARKET (Refi's)</t>
  </si>
  <si>
    <t>COMMERCIAL LOANS MARKET</t>
  </si>
  <si>
    <t>CONSTRUCTION LOANS MARKET</t>
  </si>
  <si>
    <t>HOME EQUITY &amp; CREDIT LINE LOANS MARKET</t>
  </si>
  <si>
    <t>HARD MONEY LOAN MARKET</t>
  </si>
  <si>
    <t>PROPTYPE</t>
  </si>
  <si>
    <t>EO</t>
  </si>
  <si>
    <t>LS</t>
  </si>
  <si>
    <t>TO</t>
  </si>
  <si>
    <t>TYPELOAN</t>
  </si>
  <si>
    <t>(All)</t>
  </si>
  <si>
    <t>Grand Total</t>
  </si>
  <si>
    <t>DOLLAR VOL.</t>
  </si>
  <si>
    <t>% OF DOLLAR VOL.</t>
  </si>
  <si>
    <t>LENDER</t>
  </si>
  <si>
    <t>GREATER NEVADA CREDIT UNION</t>
  </si>
  <si>
    <t>LENDER TRACKING (Sorted by lender)</t>
  </si>
  <si>
    <t>JN</t>
  </si>
  <si>
    <t>LH</t>
  </si>
  <si>
    <t>SL</t>
  </si>
  <si>
    <t>Capital Title</t>
  </si>
  <si>
    <t>DVS</t>
  </si>
  <si>
    <t>DJA</t>
  </si>
  <si>
    <t>Reporting Period: JULY, 2017</t>
  </si>
  <si>
    <t>North American Title</t>
  </si>
  <si>
    <t>Reliant Title</t>
  </si>
  <si>
    <t>NO COMMERCIAL LOANS THIS MONTH</t>
  </si>
  <si>
    <t>BRANCH</t>
  </si>
  <si>
    <t>PLUMB</t>
  </si>
  <si>
    <t>UNK</t>
  </si>
  <si>
    <t>CARSON CITY</t>
  </si>
  <si>
    <t>JF</t>
  </si>
  <si>
    <t>MINDEN</t>
  </si>
  <si>
    <t>MK</t>
  </si>
  <si>
    <t>NF</t>
  </si>
  <si>
    <t>ZEPHYR</t>
  </si>
  <si>
    <t>JL</t>
  </si>
  <si>
    <t>17</t>
  </si>
  <si>
    <t>18</t>
  </si>
  <si>
    <t>GARDNERVILLE</t>
  </si>
  <si>
    <t>TEA</t>
  </si>
  <si>
    <t>RIDGEVIEW</t>
  </si>
  <si>
    <t>10</t>
  </si>
  <si>
    <t>20</t>
  </si>
  <si>
    <t>SO. VIRGINIA ST</t>
  </si>
  <si>
    <t>2</t>
  </si>
  <si>
    <t>PROFESSIONAL</t>
  </si>
  <si>
    <t>RC</t>
  </si>
  <si>
    <t>KIETZKE</t>
  </si>
  <si>
    <t>DC</t>
  </si>
  <si>
    <t>DKD</t>
  </si>
  <si>
    <t>RLT</t>
  </si>
  <si>
    <t>CD</t>
  </si>
  <si>
    <t>KA</t>
  </si>
  <si>
    <t>LAKESIDE</t>
  </si>
  <si>
    <t>AMG</t>
  </si>
  <si>
    <t>CAL</t>
  </si>
  <si>
    <t>ARJ</t>
  </si>
  <si>
    <t>JMS</t>
  </si>
  <si>
    <t>MDD</t>
  </si>
  <si>
    <t>SAB</t>
  </si>
  <si>
    <t>MCCARRAN</t>
  </si>
  <si>
    <t>MIF</t>
  </si>
  <si>
    <t>21ST MORTGAGE CORPORATION</t>
  </si>
  <si>
    <t>AXIA FINANCIAL LLC</t>
  </si>
  <si>
    <t>FAIRWAY INDEPENDENT MORTGAGE CORPORATION</t>
  </si>
  <si>
    <t>9</t>
  </si>
  <si>
    <t>GREATER NEVADA MORTGAGE</t>
  </si>
  <si>
    <t>GUILD MORTGAGE COMPANY</t>
  </si>
  <si>
    <t>HIMON FRANK &amp; DEMI, TRUSTEES</t>
  </si>
  <si>
    <t>NEW PENN FINANCIAL LLC</t>
  </si>
  <si>
    <t>UNKNOWN</t>
  </si>
  <si>
    <t>PINNACLE LENDING GROUP INC</t>
  </si>
  <si>
    <t>PRIMELENDING</t>
  </si>
  <si>
    <t>SUMMIT FUNDING INC</t>
  </si>
  <si>
    <t>UMPQUA BANK</t>
  </si>
  <si>
    <t>WELLS FARGO BANK NA</t>
  </si>
  <si>
    <t>(blank)</t>
  </si>
  <si>
    <t>SEE CHARTS BELOW:</t>
  </si>
</sst>
</file>

<file path=xl/styles.xml><?xml version="1.0" encoding="utf-8"?>
<styleSheet xmlns="http://schemas.openxmlformats.org/spreadsheetml/2006/main">
  <numFmts count="1">
    <numFmt numFmtId="165" formatCode="&quot;$&quot;#,##0"/>
  </numFmts>
  <fonts count="24">
    <font>
      <sz val="10"/>
      <name val="Arial"/>
    </font>
    <font>
      <sz val="10"/>
      <name val="Arial"/>
    </font>
    <font>
      <sz val="8"/>
      <name val="Arial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1"/>
      <color indexed="56"/>
      <name val="Arial"/>
      <family val="2"/>
    </font>
    <font>
      <b/>
      <sz val="10"/>
      <color indexed="60"/>
      <name val="Arial"/>
      <family val="2"/>
    </font>
    <font>
      <b/>
      <sz val="10"/>
      <color indexed="16"/>
      <name val="Arial"/>
      <family val="2"/>
    </font>
    <font>
      <sz val="10"/>
      <color indexed="8"/>
      <name val="Arial"/>
    </font>
    <font>
      <u/>
      <sz val="10"/>
      <color indexed="12"/>
      <name val="Arial"/>
    </font>
    <font>
      <sz val="10"/>
      <color indexed="60"/>
      <name val="Arial"/>
      <family val="2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b/>
      <sz val="10"/>
      <color indexed="8"/>
      <name val="Arial"/>
    </font>
    <font>
      <b/>
      <sz val="11"/>
      <color indexed="60"/>
      <name val="Arial"/>
    </font>
    <font>
      <b/>
      <sz val="10"/>
      <color indexed="9"/>
      <name val="Arial"/>
    </font>
    <font>
      <sz val="10"/>
      <color indexed="18"/>
      <name val="Arial"/>
    </font>
    <font>
      <b/>
      <sz val="11"/>
      <color indexed="18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18"/>
      <name val="Arial"/>
      <family val="2"/>
    </font>
    <font>
      <b/>
      <sz val="10"/>
      <color indexed="18"/>
      <name val="Arial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dashed">
        <color indexed="18"/>
      </right>
      <top/>
      <bottom/>
      <diagonal/>
    </border>
    <border>
      <left style="thick">
        <color indexed="8"/>
      </left>
      <right/>
      <top/>
      <bottom/>
      <diagonal/>
    </border>
    <border>
      <left style="dashed">
        <color indexed="18"/>
      </left>
      <right/>
      <top/>
      <bottom/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/>
      <bottom style="thin">
        <color indexed="60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</cellStyleXfs>
  <cellXfs count="136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/>
    <xf numFmtId="10" fontId="7" fillId="0" borderId="3" xfId="0" applyNumberFormat="1" applyFont="1" applyFill="1" applyBorder="1"/>
    <xf numFmtId="10" fontId="7" fillId="0" borderId="2" xfId="0" applyNumberFormat="1" applyFont="1" applyFill="1" applyBorder="1"/>
    <xf numFmtId="0" fontId="7" fillId="0" borderId="4" xfId="0" applyFont="1" applyFill="1" applyBorder="1" applyAlignment="1">
      <alignment horizontal="center"/>
    </xf>
    <xf numFmtId="0" fontId="9" fillId="0" borderId="0" xfId="1" applyFill="1" applyBorder="1" applyAlignment="1" applyProtection="1">
      <alignment wrapText="1"/>
    </xf>
    <xf numFmtId="10" fontId="0" fillId="0" borderId="0" xfId="0" applyNumberFormat="1"/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0" fontId="0" fillId="2" borderId="7" xfId="0" applyFill="1" applyBorder="1"/>
    <xf numFmtId="0" fontId="10" fillId="0" borderId="1" xfId="0" applyFont="1" applyBorder="1"/>
    <xf numFmtId="10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8" xfId="4" applyFont="1" applyFill="1" applyBorder="1" applyAlignment="1">
      <alignment horizontal="center"/>
    </xf>
    <xf numFmtId="10" fontId="11" fillId="0" borderId="9" xfId="0" applyNumberFormat="1" applyFont="1" applyBorder="1" applyAlignment="1">
      <alignment horizontal="center"/>
    </xf>
    <xf numFmtId="10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1" xfId="0" applyFont="1" applyBorder="1"/>
    <xf numFmtId="0" fontId="6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11" xfId="0" pivotButton="1" applyBorder="1"/>
    <xf numFmtId="0" fontId="0" fillId="0" borderId="11" xfId="0" applyBorder="1"/>
    <xf numFmtId="0" fontId="14" fillId="0" borderId="12" xfId="0" applyFont="1" applyBorder="1"/>
    <xf numFmtId="0" fontId="14" fillId="0" borderId="13" xfId="0" applyFont="1" applyBorder="1"/>
    <xf numFmtId="0" fontId="14" fillId="0" borderId="13" xfId="0" applyFont="1" applyBorder="1" applyAlignment="1">
      <alignment horizontal="right"/>
    </xf>
    <xf numFmtId="0" fontId="15" fillId="3" borderId="0" xfId="0" applyNumberFormat="1" applyFont="1" applyFill="1" applyAlignment="1">
      <alignment horizontal="right"/>
    </xf>
    <xf numFmtId="165" fontId="15" fillId="3" borderId="0" xfId="0" applyNumberFormat="1" applyFont="1" applyFill="1" applyAlignment="1">
      <alignment horizontal="right"/>
    </xf>
    <xf numFmtId="10" fontId="15" fillId="3" borderId="0" xfId="0" applyNumberFormat="1" applyFont="1" applyFill="1" applyAlignment="1">
      <alignment horizontal="right"/>
    </xf>
    <xf numFmtId="0" fontId="16" fillId="0" borderId="0" xfId="0" applyNumberFormat="1" applyFont="1" applyAlignment="1">
      <alignment horizontal="right"/>
    </xf>
    <xf numFmtId="165" fontId="16" fillId="0" borderId="0" xfId="0" applyNumberFormat="1" applyFont="1" applyAlignment="1">
      <alignment horizontal="right"/>
    </xf>
    <xf numFmtId="10" fontId="16" fillId="0" borderId="0" xfId="0" applyNumberFormat="1" applyFont="1" applyAlignment="1">
      <alignment horizontal="right"/>
    </xf>
    <xf numFmtId="10" fontId="16" fillId="0" borderId="14" xfId="0" applyNumberFormat="1" applyFont="1" applyBorder="1" applyAlignment="1">
      <alignment horizontal="right"/>
    </xf>
    <xf numFmtId="0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15" fillId="3" borderId="15" xfId="0" applyFont="1" applyFill="1" applyBorder="1" applyAlignment="1">
      <alignment horizontal="left"/>
    </xf>
    <xf numFmtId="0" fontId="15" fillId="3" borderId="0" xfId="0" applyFont="1" applyFill="1" applyAlignment="1">
      <alignment horizontal="left"/>
    </xf>
    <xf numFmtId="0" fontId="0" fillId="0" borderId="15" xfId="0" applyBorder="1" applyAlignment="1">
      <alignment horizontal="left"/>
    </xf>
    <xf numFmtId="0" fontId="16" fillId="0" borderId="16" xfId="0" applyFont="1" applyBorder="1" applyAlignment="1">
      <alignment horizontal="left"/>
    </xf>
    <xf numFmtId="0" fontId="0" fillId="0" borderId="0" xfId="0" applyAlignment="1">
      <alignment horizontal="left"/>
    </xf>
    <xf numFmtId="0" fontId="17" fillId="0" borderId="17" xfId="0" applyFont="1" applyBorder="1" applyAlignment="1">
      <alignment horizontal="right"/>
    </xf>
    <xf numFmtId="0" fontId="17" fillId="0" borderId="17" xfId="0" applyNumberFormat="1" applyFont="1" applyBorder="1" applyAlignment="1">
      <alignment horizontal="right"/>
    </xf>
    <xf numFmtId="165" fontId="17" fillId="0" borderId="17" xfId="0" applyNumberFormat="1" applyFont="1" applyBorder="1" applyAlignment="1">
      <alignment horizontal="right"/>
    </xf>
    <xf numFmtId="10" fontId="17" fillId="0" borderId="17" xfId="0" applyNumberFormat="1" applyFont="1" applyBorder="1" applyAlignment="1">
      <alignment horizontal="right"/>
    </xf>
    <xf numFmtId="0" fontId="17" fillId="0" borderId="18" xfId="0" applyFont="1" applyBorder="1" applyAlignment="1">
      <alignment horizontal="left"/>
    </xf>
    <xf numFmtId="10" fontId="17" fillId="0" borderId="19" xfId="0" applyNumberFormat="1" applyFont="1" applyBorder="1" applyAlignment="1">
      <alignment horizontal="right"/>
    </xf>
    <xf numFmtId="0" fontId="15" fillId="4" borderId="0" xfId="0" applyNumberFormat="1" applyFont="1" applyFill="1" applyAlignment="1">
      <alignment horizontal="right"/>
    </xf>
    <xf numFmtId="165" fontId="15" fillId="4" borderId="0" xfId="0" applyNumberFormat="1" applyFont="1" applyFill="1" applyAlignment="1">
      <alignment horizontal="right"/>
    </xf>
    <xf numFmtId="10" fontId="15" fillId="4" borderId="0" xfId="0" applyNumberFormat="1" applyFont="1" applyFill="1" applyAlignment="1">
      <alignment horizontal="right"/>
    </xf>
    <xf numFmtId="0" fontId="13" fillId="0" borderId="20" xfId="0" applyFont="1" applyBorder="1" applyAlignment="1">
      <alignment horizontal="left"/>
    </xf>
    <xf numFmtId="0" fontId="18" fillId="0" borderId="7" xfId="0" applyFont="1" applyBorder="1"/>
    <xf numFmtId="10" fontId="18" fillId="0" borderId="7" xfId="0" applyNumberFormat="1" applyFont="1" applyBorder="1" applyAlignment="1">
      <alignment horizontal="right"/>
    </xf>
    <xf numFmtId="0" fontId="18" fillId="0" borderId="7" xfId="0" applyFont="1" applyBorder="1" applyAlignment="1">
      <alignment horizontal="right"/>
    </xf>
    <xf numFmtId="10" fontId="18" fillId="0" borderId="7" xfId="0" applyNumberFormat="1" applyFont="1" applyFill="1" applyBorder="1" applyAlignment="1">
      <alignment horizontal="right"/>
    </xf>
    <xf numFmtId="0" fontId="18" fillId="0" borderId="7" xfId="0" applyFont="1" applyFill="1" applyBorder="1" applyAlignment="1">
      <alignment horizontal="right"/>
    </xf>
    <xf numFmtId="0" fontId="19" fillId="0" borderId="7" xfId="0" applyFont="1" applyBorder="1"/>
    <xf numFmtId="0" fontId="20" fillId="0" borderId="7" xfId="3" applyFont="1" applyFill="1" applyBorder="1" applyAlignment="1">
      <alignment wrapText="1"/>
    </xf>
    <xf numFmtId="10" fontId="19" fillId="0" borderId="7" xfId="0" applyNumberFormat="1" applyFont="1" applyBorder="1" applyAlignment="1">
      <alignment horizontal="right"/>
    </xf>
    <xf numFmtId="0" fontId="18" fillId="0" borderId="0" xfId="0" applyFont="1"/>
    <xf numFmtId="165" fontId="0" fillId="0" borderId="0" xfId="0" applyNumberFormat="1"/>
    <xf numFmtId="165" fontId="10" fillId="0" borderId="1" xfId="0" applyNumberFormat="1" applyFont="1" applyBorder="1"/>
    <xf numFmtId="165" fontId="11" fillId="0" borderId="21" xfId="4" applyNumberFormat="1" applyFont="1" applyFill="1" applyBorder="1" applyAlignment="1">
      <alignment horizontal="center"/>
    </xf>
    <xf numFmtId="165" fontId="19" fillId="0" borderId="7" xfId="0" applyNumberFormat="1" applyFont="1" applyBorder="1"/>
    <xf numFmtId="165" fontId="12" fillId="0" borderId="1" xfId="0" applyNumberFormat="1" applyFont="1" applyBorder="1"/>
    <xf numFmtId="165" fontId="7" fillId="0" borderId="3" xfId="0" applyNumberFormat="1" applyFont="1" applyBorder="1" applyAlignment="1">
      <alignment horizontal="center"/>
    </xf>
    <xf numFmtId="165" fontId="7" fillId="0" borderId="3" xfId="0" applyNumberFormat="1" applyFont="1" applyBorder="1"/>
    <xf numFmtId="0" fontId="1" fillId="0" borderId="0" xfId="0" applyFont="1"/>
    <xf numFmtId="0" fontId="20" fillId="0" borderId="7" xfId="4" applyFont="1" applyFill="1" applyBorder="1" applyAlignment="1">
      <alignment wrapText="1"/>
    </xf>
    <xf numFmtId="0" fontId="20" fillId="0" borderId="7" xfId="2" applyFont="1" applyFill="1" applyBorder="1" applyAlignment="1">
      <alignment wrapText="1"/>
    </xf>
    <xf numFmtId="10" fontId="19" fillId="0" borderId="7" xfId="0" applyNumberFormat="1" applyFont="1" applyBorder="1"/>
    <xf numFmtId="165" fontId="6" fillId="0" borderId="4" xfId="0" applyNumberFormat="1" applyFont="1" applyBorder="1" applyAlignment="1">
      <alignment horizontal="center"/>
    </xf>
    <xf numFmtId="10" fontId="18" fillId="0" borderId="22" xfId="0" applyNumberFormat="1" applyFont="1" applyBorder="1" applyAlignment="1">
      <alignment horizontal="right"/>
    </xf>
    <xf numFmtId="10" fontId="18" fillId="0" borderId="22" xfId="0" applyNumberFormat="1" applyFont="1" applyFill="1" applyBorder="1" applyAlignment="1">
      <alignment horizontal="right"/>
    </xf>
    <xf numFmtId="10" fontId="19" fillId="0" borderId="22" xfId="0" applyNumberFormat="1" applyFont="1" applyBorder="1" applyAlignment="1">
      <alignment horizontal="right"/>
    </xf>
    <xf numFmtId="10" fontId="18" fillId="0" borderId="23" xfId="0" applyNumberFormat="1" applyFont="1" applyBorder="1" applyAlignment="1">
      <alignment horizontal="right"/>
    </xf>
    <xf numFmtId="10" fontId="18" fillId="0" borderId="7" xfId="0" applyNumberFormat="1" applyFont="1" applyBorder="1" applyAlignment="1"/>
    <xf numFmtId="0" fontId="18" fillId="0" borderId="7" xfId="0" applyFont="1" applyBorder="1" applyAlignment="1"/>
    <xf numFmtId="0" fontId="18" fillId="0" borderId="7" xfId="2" applyFont="1" applyFill="1" applyBorder="1" applyAlignment="1">
      <alignment horizontal="right" wrapText="1"/>
    </xf>
    <xf numFmtId="165" fontId="18" fillId="0" borderId="7" xfId="2" applyNumberFormat="1" applyFont="1" applyFill="1" applyBorder="1" applyAlignment="1">
      <alignment horizontal="right" wrapText="1"/>
    </xf>
    <xf numFmtId="0" fontId="18" fillId="0" borderId="7" xfId="2" applyFont="1" applyFill="1" applyBorder="1" applyAlignment="1">
      <alignment wrapText="1"/>
    </xf>
    <xf numFmtId="0" fontId="8" fillId="0" borderId="7" xfId="3" applyFont="1" applyFill="1" applyBorder="1" applyAlignment="1">
      <alignment wrapText="1"/>
    </xf>
    <xf numFmtId="0" fontId="8" fillId="0" borderId="7" xfId="3" applyFont="1" applyFill="1" applyBorder="1" applyAlignment="1">
      <alignment horizontal="right" wrapText="1"/>
    </xf>
    <xf numFmtId="165" fontId="8" fillId="0" borderId="7" xfId="3" applyNumberFormat="1" applyFont="1" applyFill="1" applyBorder="1" applyAlignment="1">
      <alignment horizontal="right" wrapText="1"/>
    </xf>
    <xf numFmtId="0" fontId="4" fillId="0" borderId="7" xfId="3" applyFont="1" applyFill="1" applyBorder="1" applyAlignment="1">
      <alignment wrapText="1"/>
    </xf>
    <xf numFmtId="0" fontId="4" fillId="0" borderId="7" xfId="3" applyFont="1" applyFill="1" applyBorder="1" applyAlignment="1">
      <alignment horizontal="right" wrapText="1"/>
    </xf>
    <xf numFmtId="165" fontId="4" fillId="0" borderId="7" xfId="3" applyNumberFormat="1" applyFont="1" applyFill="1" applyBorder="1" applyAlignment="1">
      <alignment horizontal="right" wrapText="1"/>
    </xf>
    <xf numFmtId="10" fontId="4" fillId="0" borderId="22" xfId="0" applyNumberFormat="1" applyFont="1" applyFill="1" applyBorder="1" applyAlignment="1">
      <alignment horizontal="right"/>
    </xf>
    <xf numFmtId="10" fontId="4" fillId="0" borderId="7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10" fontId="4" fillId="0" borderId="22" xfId="0" applyNumberFormat="1" applyFont="1" applyBorder="1" applyAlignment="1">
      <alignment horizontal="right"/>
    </xf>
    <xf numFmtId="10" fontId="4" fillId="0" borderId="7" xfId="0" applyNumberFormat="1" applyFont="1" applyBorder="1" applyAlignment="1">
      <alignment horizontal="right"/>
    </xf>
    <xf numFmtId="0" fontId="8" fillId="0" borderId="7" xfId="4" applyFont="1" applyFill="1" applyBorder="1" applyAlignment="1">
      <alignment wrapText="1"/>
    </xf>
    <xf numFmtId="0" fontId="8" fillId="0" borderId="7" xfId="4" applyFont="1" applyFill="1" applyBorder="1" applyAlignment="1">
      <alignment horizontal="right" wrapText="1"/>
    </xf>
    <xf numFmtId="165" fontId="8" fillId="0" borderId="7" xfId="4" applyNumberFormat="1" applyFont="1" applyFill="1" applyBorder="1" applyAlignment="1">
      <alignment horizontal="right" wrapText="1"/>
    </xf>
    <xf numFmtId="0" fontId="4" fillId="0" borderId="7" xfId="4" applyFont="1" applyFill="1" applyBorder="1" applyAlignment="1">
      <alignment wrapText="1"/>
    </xf>
    <xf numFmtId="0" fontId="4" fillId="0" borderId="7" xfId="4" applyFont="1" applyFill="1" applyBorder="1" applyAlignment="1">
      <alignment horizontal="right" wrapText="1"/>
    </xf>
    <xf numFmtId="165" fontId="4" fillId="0" borderId="7" xfId="4" applyNumberFormat="1" applyFont="1" applyFill="1" applyBorder="1" applyAlignment="1">
      <alignment horizontal="right" wrapText="1"/>
    </xf>
    <xf numFmtId="0" fontId="4" fillId="0" borderId="7" xfId="0" applyFont="1" applyBorder="1" applyAlignment="1">
      <alignment horizontal="right"/>
    </xf>
    <xf numFmtId="10" fontId="4" fillId="0" borderId="22" xfId="0" applyNumberFormat="1" applyFont="1" applyBorder="1" applyAlignment="1"/>
    <xf numFmtId="10" fontId="4" fillId="0" borderId="7" xfId="0" applyNumberFormat="1" applyFont="1" applyBorder="1" applyAlignment="1"/>
    <xf numFmtId="0" fontId="4" fillId="0" borderId="7" xfId="0" applyFont="1" applyBorder="1" applyAlignment="1"/>
    <xf numFmtId="0" fontId="8" fillId="0" borderId="7" xfId="2" applyFont="1" applyFill="1" applyBorder="1" applyAlignment="1">
      <alignment wrapText="1"/>
    </xf>
    <xf numFmtId="0" fontId="8" fillId="0" borderId="7" xfId="2" applyFont="1" applyFill="1" applyBorder="1" applyAlignment="1">
      <alignment horizontal="right" wrapText="1"/>
    </xf>
    <xf numFmtId="165" fontId="8" fillId="0" borderId="7" xfId="2" applyNumberFormat="1" applyFont="1" applyFill="1" applyBorder="1" applyAlignment="1">
      <alignment horizontal="right" wrapText="1"/>
    </xf>
    <xf numFmtId="0" fontId="4" fillId="0" borderId="7" xfId="2" applyFont="1" applyFill="1" applyBorder="1" applyAlignment="1">
      <alignment wrapText="1"/>
    </xf>
    <xf numFmtId="0" fontId="4" fillId="0" borderId="7" xfId="2" applyFont="1" applyFill="1" applyBorder="1" applyAlignment="1">
      <alignment horizontal="right" wrapText="1"/>
    </xf>
    <xf numFmtId="165" fontId="4" fillId="0" borderId="7" xfId="2" applyNumberFormat="1" applyFont="1" applyFill="1" applyBorder="1" applyAlignment="1">
      <alignment horizontal="right" wrapText="1"/>
    </xf>
    <xf numFmtId="10" fontId="4" fillId="0" borderId="23" xfId="0" applyNumberFormat="1" applyFont="1" applyBorder="1" applyAlignment="1">
      <alignment horizontal="right"/>
    </xf>
    <xf numFmtId="0" fontId="22" fillId="0" borderId="0" xfId="0" applyNumberFormat="1" applyFont="1" applyAlignment="1">
      <alignment horizontal="right"/>
    </xf>
    <xf numFmtId="165" fontId="22" fillId="0" borderId="0" xfId="0" applyNumberFormat="1" applyFont="1" applyAlignment="1">
      <alignment horizontal="right"/>
    </xf>
    <xf numFmtId="10" fontId="22" fillId="0" borderId="0" xfId="0" applyNumberFormat="1" applyFont="1" applyAlignment="1">
      <alignment horizontal="right"/>
    </xf>
    <xf numFmtId="0" fontId="22" fillId="0" borderId="30" xfId="0" applyFont="1" applyBorder="1" applyAlignment="1">
      <alignment horizontal="left"/>
    </xf>
    <xf numFmtId="10" fontId="5" fillId="0" borderId="24" xfId="0" applyNumberFormat="1" applyFont="1" applyBorder="1" applyAlignment="1">
      <alignment horizontal="center"/>
    </xf>
    <xf numFmtId="10" fontId="5" fillId="0" borderId="25" xfId="0" applyNumberFormat="1" applyFont="1" applyBorder="1" applyAlignment="1">
      <alignment horizontal="center"/>
    </xf>
    <xf numFmtId="10" fontId="5" fillId="0" borderId="26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8" fillId="0" borderId="0" xfId="3" applyFont="1" applyFill="1" applyBorder="1" applyAlignment="1">
      <alignment horizontal="left" wrapTex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10" fontId="21" fillId="0" borderId="27" xfId="0" applyNumberFormat="1" applyFont="1" applyBorder="1" applyAlignment="1">
      <alignment horizontal="center"/>
    </xf>
    <xf numFmtId="10" fontId="21" fillId="0" borderId="28" xfId="0" applyNumberFormat="1" applyFont="1" applyBorder="1" applyAlignment="1">
      <alignment horizontal="center"/>
    </xf>
    <xf numFmtId="10" fontId="21" fillId="0" borderId="29" xfId="0" applyNumberFormat="1" applyFont="1" applyBorder="1" applyAlignment="1">
      <alignment horizontal="center"/>
    </xf>
    <xf numFmtId="165" fontId="23" fillId="0" borderId="0" xfId="0" applyNumberFormat="1" applyFont="1"/>
  </cellXfs>
  <cellStyles count="5">
    <cellStyle name="Hyperlink" xfId="1" builtinId="8"/>
    <cellStyle name="Normal" xfId="0" builtinId="0"/>
    <cellStyle name="Normal_LOAN ONLY STATS" xfId="2"/>
    <cellStyle name="Normal_OVERALL SALES AND LOANS STATS" xfId="3"/>
    <cellStyle name="Normal_SALES STATS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CLOSINGS</c:v>
          </c:tx>
          <c:cat>
            <c:strRef>
              <c:f>'OVERALL SALES AND LOANS STATS'!$A$6:$A$12</c:f>
              <c:strCache>
                <c:ptCount val="7"/>
                <c:pt idx="0">
                  <c:v>Ticor Title</c:v>
                </c:pt>
                <c:pt idx="1">
                  <c:v>Western Title</c:v>
                </c:pt>
                <c:pt idx="2">
                  <c:v>First Centennial Title</c:v>
                </c:pt>
                <c:pt idx="3">
                  <c:v>North American Title</c:v>
                </c:pt>
                <c:pt idx="4">
                  <c:v>First American Title</c:v>
                </c:pt>
                <c:pt idx="5">
                  <c:v>Reliant Title</c:v>
                </c:pt>
                <c:pt idx="6">
                  <c:v>Capital Title</c:v>
                </c:pt>
              </c:strCache>
            </c:strRef>
          </c:cat>
          <c:val>
            <c:numRef>
              <c:f>'OVERALL SALES AND LOANS STATS'!$B$6:$B$12</c:f>
              <c:numCache>
                <c:formatCode>General</c:formatCode>
                <c:ptCount val="7"/>
                <c:pt idx="0">
                  <c:v>33</c:v>
                </c:pt>
                <c:pt idx="1">
                  <c:v>33</c:v>
                </c:pt>
                <c:pt idx="2">
                  <c:v>14</c:v>
                </c:pt>
                <c:pt idx="3">
                  <c:v>10</c:v>
                </c:pt>
                <c:pt idx="4">
                  <c:v>9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dLbls/>
        <c:shape val="box"/>
        <c:axId val="82461440"/>
        <c:axId val="82462976"/>
        <c:axId val="0"/>
      </c:bar3DChart>
      <c:catAx>
        <c:axId val="82461440"/>
        <c:scaling>
          <c:orientation val="minMax"/>
        </c:scaling>
        <c:axPos val="b"/>
        <c:majorTickMark val="none"/>
        <c:tickLblPos val="nextTo"/>
        <c:crossAx val="82462976"/>
        <c:crosses val="autoZero"/>
        <c:auto val="1"/>
        <c:lblAlgn val="ctr"/>
        <c:lblOffset val="100"/>
      </c:catAx>
      <c:valAx>
        <c:axId val="824629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824614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SALES AND LOANS STATS'!$A$6:$A$12</c:f>
              <c:strCache>
                <c:ptCount val="7"/>
                <c:pt idx="0">
                  <c:v>Ticor Title</c:v>
                </c:pt>
                <c:pt idx="1">
                  <c:v>Western Title</c:v>
                </c:pt>
                <c:pt idx="2">
                  <c:v>First Centennial Title</c:v>
                </c:pt>
                <c:pt idx="3">
                  <c:v>North American Title</c:v>
                </c:pt>
                <c:pt idx="4">
                  <c:v>First American Title</c:v>
                </c:pt>
                <c:pt idx="5">
                  <c:v>Reliant Title</c:v>
                </c:pt>
                <c:pt idx="6">
                  <c:v>Capital Title</c:v>
                </c:pt>
              </c:strCache>
            </c:strRef>
          </c:cat>
          <c:val>
            <c:numRef>
              <c:f>'OVERALL SALES AND LOANS STATS'!$C$6:$C$12</c:f>
              <c:numCache>
                <c:formatCode>"$"#,##0</c:formatCode>
                <c:ptCount val="7"/>
                <c:pt idx="0">
                  <c:v>16120396</c:v>
                </c:pt>
                <c:pt idx="1">
                  <c:v>8558452.5199999996</c:v>
                </c:pt>
                <c:pt idx="2">
                  <c:v>7606408</c:v>
                </c:pt>
                <c:pt idx="3">
                  <c:v>3377579</c:v>
                </c:pt>
                <c:pt idx="4">
                  <c:v>2479700</c:v>
                </c:pt>
                <c:pt idx="5">
                  <c:v>542000</c:v>
                </c:pt>
                <c:pt idx="6">
                  <c:v>195500</c:v>
                </c:pt>
              </c:numCache>
            </c:numRef>
          </c:val>
        </c:ser>
        <c:dLbls/>
        <c:shape val="box"/>
        <c:axId val="192764928"/>
        <c:axId val="192769024"/>
        <c:axId val="0"/>
      </c:bar3DChart>
      <c:catAx>
        <c:axId val="192764928"/>
        <c:scaling>
          <c:orientation val="minMax"/>
        </c:scaling>
        <c:axPos val="b"/>
        <c:majorTickMark val="none"/>
        <c:tickLblPos val="nextTo"/>
        <c:crossAx val="192769024"/>
        <c:crosses val="autoZero"/>
        <c:auto val="1"/>
        <c:lblAlgn val="ctr"/>
        <c:lblOffset val="100"/>
      </c:catAx>
      <c:valAx>
        <c:axId val="1927690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1927649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CLOSINGS</c:v>
          </c:tx>
          <c:cat>
            <c:strRef>
              <c:f>'OVERALL SALES AND LOANS STATS'!$A$17:$A$22</c:f>
              <c:strCache>
                <c:ptCount val="6"/>
                <c:pt idx="0">
                  <c:v>Ticor Title</c:v>
                </c:pt>
                <c:pt idx="1">
                  <c:v>First Centennial Title</c:v>
                </c:pt>
                <c:pt idx="2">
                  <c:v>Western Title</c:v>
                </c:pt>
                <c:pt idx="3">
                  <c:v>First American Title</c:v>
                </c:pt>
                <c:pt idx="4">
                  <c:v>Capital Title</c:v>
                </c:pt>
                <c:pt idx="5">
                  <c:v>Reliant Title</c:v>
                </c:pt>
              </c:strCache>
            </c:strRef>
          </c:cat>
          <c:val>
            <c:numRef>
              <c:f>'OVERALL SALES AND LOANS STATS'!$B$17:$B$22</c:f>
              <c:numCache>
                <c:formatCode>General</c:formatCode>
                <c:ptCount val="6"/>
                <c:pt idx="0">
                  <c:v>7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dLbls/>
        <c:shape val="box"/>
        <c:axId val="199677824"/>
        <c:axId val="199679360"/>
        <c:axId val="0"/>
      </c:bar3DChart>
      <c:catAx>
        <c:axId val="199677824"/>
        <c:scaling>
          <c:orientation val="minMax"/>
        </c:scaling>
        <c:axPos val="b"/>
        <c:majorTickMark val="none"/>
        <c:tickLblPos val="nextTo"/>
        <c:crossAx val="199679360"/>
        <c:crosses val="autoZero"/>
        <c:auto val="1"/>
        <c:lblAlgn val="ctr"/>
        <c:lblOffset val="100"/>
      </c:catAx>
      <c:valAx>
        <c:axId val="1996793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996778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SALES AND LOANS STATS'!$A$17:$A$22</c:f>
              <c:strCache>
                <c:ptCount val="6"/>
                <c:pt idx="0">
                  <c:v>Ticor Title</c:v>
                </c:pt>
                <c:pt idx="1">
                  <c:v>First Centennial Title</c:v>
                </c:pt>
                <c:pt idx="2">
                  <c:v>Western Title</c:v>
                </c:pt>
                <c:pt idx="3">
                  <c:v>First American Title</c:v>
                </c:pt>
                <c:pt idx="4">
                  <c:v>Capital Title</c:v>
                </c:pt>
                <c:pt idx="5">
                  <c:v>Reliant Title</c:v>
                </c:pt>
              </c:strCache>
            </c:strRef>
          </c:cat>
          <c:val>
            <c:numRef>
              <c:f>'OVERALL SALES AND LOANS STATS'!$C$17:$C$22</c:f>
              <c:numCache>
                <c:formatCode>"$"#,##0</c:formatCode>
                <c:ptCount val="6"/>
                <c:pt idx="0">
                  <c:v>842958.3</c:v>
                </c:pt>
                <c:pt idx="1">
                  <c:v>1120960</c:v>
                </c:pt>
                <c:pt idx="2">
                  <c:v>992600</c:v>
                </c:pt>
                <c:pt idx="3">
                  <c:v>462800</c:v>
                </c:pt>
                <c:pt idx="4">
                  <c:v>392565</c:v>
                </c:pt>
                <c:pt idx="5">
                  <c:v>95000</c:v>
                </c:pt>
              </c:numCache>
            </c:numRef>
          </c:val>
        </c:ser>
        <c:dLbls/>
        <c:shape val="box"/>
        <c:axId val="199374336"/>
        <c:axId val="199405952"/>
        <c:axId val="0"/>
      </c:bar3DChart>
      <c:catAx>
        <c:axId val="199374336"/>
        <c:scaling>
          <c:orientation val="minMax"/>
        </c:scaling>
        <c:axPos val="b"/>
        <c:majorTickMark val="none"/>
        <c:tickLblPos val="nextTo"/>
        <c:crossAx val="199405952"/>
        <c:crosses val="autoZero"/>
        <c:auto val="1"/>
        <c:lblAlgn val="ctr"/>
        <c:lblOffset val="100"/>
      </c:catAx>
      <c:valAx>
        <c:axId val="1994059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1993743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CLOSINGS</c:v>
          </c:tx>
          <c:cat>
            <c:strRef>
              <c:f>'OVERALL SALES AND LOANS STATS'!$A$27:$A$33</c:f>
              <c:strCache>
                <c:ptCount val="7"/>
                <c:pt idx="0">
                  <c:v>Ticor Title</c:v>
                </c:pt>
                <c:pt idx="1">
                  <c:v>Western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North American Title</c:v>
                </c:pt>
                <c:pt idx="5">
                  <c:v>Capital Title</c:v>
                </c:pt>
                <c:pt idx="6">
                  <c:v>Reliant Title</c:v>
                </c:pt>
              </c:strCache>
            </c:strRef>
          </c:cat>
          <c:val>
            <c:numRef>
              <c:f>'OVERALL SALES AND LOANS STATS'!$B$27:$B$33</c:f>
              <c:numCache>
                <c:formatCode>General</c:formatCode>
                <c:ptCount val="7"/>
                <c:pt idx="0">
                  <c:v>40</c:v>
                </c:pt>
                <c:pt idx="1">
                  <c:v>37</c:v>
                </c:pt>
                <c:pt idx="2">
                  <c:v>20</c:v>
                </c:pt>
                <c:pt idx="3">
                  <c:v>13</c:v>
                </c:pt>
                <c:pt idx="4">
                  <c:v>10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</c:ser>
        <c:dLbls/>
        <c:shape val="box"/>
        <c:axId val="58991360"/>
        <c:axId val="58992896"/>
        <c:axId val="0"/>
      </c:bar3DChart>
      <c:catAx>
        <c:axId val="58991360"/>
        <c:scaling>
          <c:orientation val="minMax"/>
        </c:scaling>
        <c:axPos val="b"/>
        <c:majorTickMark val="none"/>
        <c:tickLblPos val="nextTo"/>
        <c:crossAx val="58992896"/>
        <c:crosses val="autoZero"/>
        <c:auto val="1"/>
        <c:lblAlgn val="ctr"/>
        <c:lblOffset val="100"/>
      </c:catAx>
      <c:valAx>
        <c:axId val="589928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589913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SALES AND LOANS STATS'!$A$27:$A$33</c:f>
              <c:strCache>
                <c:ptCount val="7"/>
                <c:pt idx="0">
                  <c:v>Ticor Title</c:v>
                </c:pt>
                <c:pt idx="1">
                  <c:v>Western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North American Title</c:v>
                </c:pt>
                <c:pt idx="5">
                  <c:v>Capital Title</c:v>
                </c:pt>
                <c:pt idx="6">
                  <c:v>Reliant Title</c:v>
                </c:pt>
              </c:strCache>
            </c:strRef>
          </c:cat>
          <c:val>
            <c:numRef>
              <c:f>'OVERALL SALES AND LOANS STATS'!$C$27:$C$33</c:f>
              <c:numCache>
                <c:formatCode>"$"#,##0</c:formatCode>
                <c:ptCount val="7"/>
                <c:pt idx="0">
                  <c:v>16963354.300000001</c:v>
                </c:pt>
                <c:pt idx="1">
                  <c:v>9551052.5199999996</c:v>
                </c:pt>
                <c:pt idx="2">
                  <c:v>8727368</c:v>
                </c:pt>
                <c:pt idx="3">
                  <c:v>2942500</c:v>
                </c:pt>
                <c:pt idx="4">
                  <c:v>3377579</c:v>
                </c:pt>
                <c:pt idx="5">
                  <c:v>588065</c:v>
                </c:pt>
                <c:pt idx="6">
                  <c:v>637000</c:v>
                </c:pt>
              </c:numCache>
            </c:numRef>
          </c:val>
        </c:ser>
        <c:dLbls/>
        <c:shape val="box"/>
        <c:axId val="199360512"/>
        <c:axId val="199667712"/>
        <c:axId val="0"/>
      </c:bar3DChart>
      <c:catAx>
        <c:axId val="199360512"/>
        <c:scaling>
          <c:orientation val="minMax"/>
        </c:scaling>
        <c:axPos val="b"/>
        <c:majorTickMark val="none"/>
        <c:tickLblPos val="nextTo"/>
        <c:crossAx val="199667712"/>
        <c:crosses val="autoZero"/>
        <c:auto val="1"/>
        <c:lblAlgn val="ctr"/>
        <c:lblOffset val="100"/>
      </c:catAx>
      <c:valAx>
        <c:axId val="1996677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1993605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38</xdr:row>
      <xdr:rowOff>0</xdr:rowOff>
    </xdr:from>
    <xdr:to>
      <xdr:col>4</xdr:col>
      <xdr:colOff>1628775</xdr:colOff>
      <xdr:row>54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9524</xdr:colOff>
      <xdr:row>38</xdr:row>
      <xdr:rowOff>9525</xdr:rowOff>
    </xdr:from>
    <xdr:to>
      <xdr:col>14</xdr:col>
      <xdr:colOff>342899</xdr:colOff>
      <xdr:row>55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56</xdr:row>
      <xdr:rowOff>19050</xdr:rowOff>
    </xdr:from>
    <xdr:to>
      <xdr:col>4</xdr:col>
      <xdr:colOff>1609725</xdr:colOff>
      <xdr:row>73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9524</xdr:colOff>
      <xdr:row>56</xdr:row>
      <xdr:rowOff>19050</xdr:rowOff>
    </xdr:from>
    <xdr:to>
      <xdr:col>14</xdr:col>
      <xdr:colOff>342899</xdr:colOff>
      <xdr:row>73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19049</xdr:colOff>
      <xdr:row>74</xdr:row>
      <xdr:rowOff>9525</xdr:rowOff>
    </xdr:from>
    <xdr:to>
      <xdr:col>4</xdr:col>
      <xdr:colOff>1619250</xdr:colOff>
      <xdr:row>91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19049</xdr:colOff>
      <xdr:row>74</xdr:row>
      <xdr:rowOff>0</xdr:rowOff>
    </xdr:from>
    <xdr:to>
      <xdr:col>14</xdr:col>
      <xdr:colOff>352424</xdr:colOff>
      <xdr:row>90</xdr:row>
      <xdr:rowOff>152400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" refreshedDate="42949.280596180557" createdVersion="1" refreshedVersion="2" recordCount="101" upgradeOnRefresh="1">
  <cacheSource type="external" connectionId="1"/>
  <cacheFields count="11">
    <cacheField name="TITLECOMPANY" numFmtId="0" sqlType="12">
      <sharedItems count="7">
        <s v="First American Title"/>
        <s v="Ticor Title"/>
        <s v="North American Title"/>
        <s v="Western Title"/>
        <s v="First Centennial Title"/>
        <s v="Reliant Title"/>
        <s v="Capital Title"/>
      </sharedItems>
    </cacheField>
    <cacheField name="DOCNUM" numFmtId="0" sqlType="4">
      <sharedItems containsSemiMixedTypes="0" containsString="0" containsNumber="1" containsInteger="1" minValue="476514" maxValue="477296"/>
    </cacheField>
    <cacheField name="TYPEDOC" numFmtId="0" sqlType="12">
      <sharedItems count="2">
        <s v="DEED"/>
        <s v="DEED SUBDIVIDER"/>
      </sharedItems>
    </cacheField>
    <cacheField name="APN" numFmtId="0" sqlType="12">
      <sharedItems/>
    </cacheField>
    <cacheField name="RECDATE" numFmtId="0" sqlType="11">
      <sharedItems containsSemiMixedTypes="0" containsNonDate="0" containsDate="1" containsString="0" minDate="2017-07-03T00:00:00" maxDate="2017-08-01T00:00:00" count="19">
        <d v="2017-07-03T00:00:00"/>
        <d v="2017-07-05T00:00:00"/>
        <d v="2017-07-06T00:00:00"/>
        <d v="2017-07-07T00:00:00"/>
        <d v="2017-07-10T00:00:00"/>
        <d v="2017-07-11T00:00:00"/>
        <d v="2017-07-12T00:00:00"/>
        <d v="2017-07-13T00:00:00"/>
        <d v="2017-07-14T00:00:00"/>
        <d v="2017-07-17T00:00:00"/>
        <d v="2017-07-19T00:00:00"/>
        <d v="2017-07-20T00:00:00"/>
        <d v="2017-07-21T00:00:00"/>
        <d v="2017-07-24T00:00:00"/>
        <d v="2017-07-25T00:00:00"/>
        <d v="2017-07-26T00:00:00"/>
        <d v="2017-07-27T00:00:00"/>
        <d v="2017-07-28T00:00:00"/>
        <d v="2017-07-31T00:00:00"/>
      </sharedItems>
    </cacheField>
    <cacheField name="AMOUNT" numFmtId="0" sqlType="2">
      <sharedItems containsSemiMixedTypes="0" containsString="0" containsNumber="1" minValue="50000" maxValue="2850000"/>
    </cacheField>
    <cacheField name="PROPTYPE" numFmtId="0" sqlType="12">
      <sharedItems count="7">
        <s v="SINGLE FAM RES."/>
        <s v="COMMERCIAL"/>
        <s v="CONDO/TWNHSE"/>
        <s v="APARTMENT BLDG."/>
        <s v="VACANT LAND"/>
        <s v="MOBILE HOME"/>
        <s v="2-4 PLEX"/>
      </sharedItems>
    </cacheField>
    <cacheField name="EO" numFmtId="0" sqlType="12">
      <sharedItems count="30">
        <s v="NF"/>
        <s v="DKD"/>
        <s v="RLT"/>
        <s v="DC"/>
        <s v="LH"/>
        <s v="CD"/>
        <s v="CAL"/>
        <s v="18"/>
        <s v="TO"/>
        <s v="20"/>
        <s v="SL"/>
        <s v="AMG"/>
        <s v="TEA"/>
        <s v="10"/>
        <s v="KA"/>
        <s v="SAB"/>
        <s v="JL"/>
        <s v="2"/>
        <s v="MK"/>
        <s v="17"/>
        <s v="DJA"/>
        <s v="JMS"/>
        <s v="ARJ"/>
        <s v="MIF"/>
        <s v="MDD"/>
        <s v="LS"/>
        <s v="JF"/>
        <s v="DVS"/>
        <s v="UNK"/>
        <s v="RC"/>
      </sharedItems>
    </cacheField>
    <cacheField name="FIRSTPARTY" numFmtId="0" sqlType="12">
      <sharedItems/>
    </cacheField>
    <cacheField name="SECONDPARTY" numFmtId="0" sqlType="12">
      <sharedItems/>
    </cacheField>
    <cacheField name="BRANCH" numFmtId="0" sqlType="12">
      <sharedItems count="11">
        <s v="MINDEN"/>
        <s v="CARSON CITY"/>
        <s v="GARDNERVILLE"/>
        <s v="PROFESSIONAL"/>
        <s v="KIETZKE"/>
        <s v="RIDGEVIEW"/>
        <s v="LAKESIDE"/>
        <s v="ZEPHYR"/>
        <s v="SO. VIRGINIA ST"/>
        <s v="MCCARRAN"/>
        <s v="PLUMB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" refreshedDate="42949.282411921296" createdVersion="1" refreshedVersion="2" recordCount="24" upgradeOnRefresh="1">
  <cacheSource type="external" connectionId="2"/>
  <cacheFields count="11">
    <cacheField name="DOCNUM" numFmtId="0" sqlType="4">
      <sharedItems containsSemiMixedTypes="0" containsString="0" containsNumber="1" containsInteger="1" minValue="476509" maxValue="477272" count="24">
        <n v="476509"/>
        <n v="476539"/>
        <n v="476550"/>
        <n v="476672"/>
        <n v="476673"/>
        <n v="476711"/>
        <n v="476798"/>
        <n v="476848"/>
        <n v="476911"/>
        <n v="476918"/>
        <n v="476991"/>
        <n v="477003"/>
        <n v="477005"/>
        <n v="477042"/>
        <n v="477045"/>
        <n v="477074"/>
        <n v="477078"/>
        <n v="477081"/>
        <n v="477149"/>
        <n v="477200"/>
        <n v="477240"/>
        <n v="477246"/>
        <n v="477252"/>
        <n v="477272"/>
      </sharedItems>
    </cacheField>
    <cacheField name="DOCTYPE" numFmtId="0" sqlType="12">
      <sharedItems count="1">
        <s v="DEED OF TRUST"/>
      </sharedItems>
    </cacheField>
    <cacheField name="APN" numFmtId="0" sqlType="12">
      <sharedItems count="24">
        <s v="007-273-02"/>
        <s v="010-472-14"/>
        <s v="009-432-01"/>
        <s v="009-832-27"/>
        <s v="008-343-17"/>
        <s v="002-302-02"/>
        <s v="008-341-31"/>
        <s v="001-081-03"/>
        <s v="002-623-04"/>
        <s v="009-131-05"/>
        <s v="001-213-21"/>
        <s v="002-511-07"/>
        <s v="001-224-02"/>
        <s v="010-082-01"/>
        <s v="007-544-07"/>
        <s v="010-321-25"/>
        <s v="009-176-05"/>
        <s v="008-782-27"/>
        <s v="007-252-04"/>
        <s v="002-341-01"/>
        <s v="002-134-01"/>
        <s v="010-721-15"/>
        <s v="010-362-23"/>
        <s v="008-087-03"/>
      </sharedItems>
    </cacheField>
    <cacheField name="RECDATE" numFmtId="0" sqlType="11">
      <sharedItems containsSemiMixedTypes="0" containsNonDate="0" containsDate="1" containsString="0" minDate="2017-07-03T00:00:00" maxDate="2017-08-01T00:00:00" count="12">
        <d v="2017-07-03T00:00:00"/>
        <d v="2017-07-05T00:00:00"/>
        <d v="2017-07-10T00:00:00"/>
        <d v="2017-07-11T00:00:00"/>
        <d v="2017-07-14T00:00:00"/>
        <d v="2017-07-17T00:00:00"/>
        <d v="2017-07-18T00:00:00"/>
        <d v="2017-07-21T00:00:00"/>
        <d v="2017-07-24T00:00:00"/>
        <d v="2017-07-26T00:00:00"/>
        <d v="2017-07-28T00:00:00"/>
        <d v="2017-07-31T00:00:00"/>
      </sharedItems>
    </cacheField>
    <cacheField name="TITLECOMPANY" numFmtId="0" sqlType="12">
      <sharedItems count="6">
        <s v="Reliant Title"/>
        <s v="Western Title"/>
        <s v="First Centennial Title"/>
        <s v="Capital Title"/>
        <s v="Ticor Title"/>
        <s v="First American Title"/>
      </sharedItems>
    </cacheField>
    <cacheField name="EO" numFmtId="0" sqlType="12">
      <sharedItems containsBlank="1" count="12">
        <m/>
        <s v="CAL"/>
        <s v="18"/>
        <s v="UNK"/>
        <s v="JN"/>
        <s v="DKD"/>
        <s v="JMS"/>
        <s v="JF"/>
        <s v="9"/>
        <s v="DC"/>
        <s v="DVS"/>
        <s v="ARJ"/>
      </sharedItems>
    </cacheField>
    <cacheField name="BRANCH" numFmtId="0" sqlType="12">
      <sharedItems containsBlank="1" count="8">
        <m/>
        <s v="CARSON CITY"/>
        <s v="PROFESSIONAL"/>
        <s v="LAKESIDE"/>
        <s v="KIETZKE"/>
        <s v="RIDGEVIEW"/>
        <s v="GARDNERVILLE"/>
        <s v="UNKNOWN"/>
      </sharedItems>
    </cacheField>
    <cacheField name="AMOUNT" numFmtId="0" sqlType="2">
      <sharedItems containsSemiMixedTypes="0" containsString="0" containsNumber="1" minValue="0" maxValue="344000" count="24">
        <n v="95000"/>
        <n v="206000"/>
        <n v="40000"/>
        <n v="272500"/>
        <n v="111000"/>
        <n v="120065"/>
        <n v="166023"/>
        <n v="307000"/>
        <n v="50000"/>
        <n v="285000"/>
        <n v="0"/>
        <n v="78700"/>
        <n v="326260"/>
        <n v="344000"/>
        <n v="25000"/>
        <n v="100000"/>
        <n v="104000"/>
        <n v="32435.3"/>
        <n v="341600"/>
        <n v="175000"/>
        <n v="208500"/>
        <n v="160000"/>
        <n v="314400"/>
        <n v="44400"/>
      </sharedItems>
    </cacheField>
    <cacheField name="TYPELOAN" numFmtId="0" sqlType="12">
      <sharedItems containsBlank="1" count="7">
        <m/>
        <s v="CONVENTIONAL"/>
        <s v="CREDIT LINE"/>
        <s v="FHA"/>
        <s v="HOME EQUITY"/>
        <s v="CONSTRUCTION"/>
        <s v="HARD MONEY"/>
      </sharedItems>
    </cacheField>
    <cacheField name="FIRSTPARTY" numFmtId="0" sqlType="12">
      <sharedItems count="24">
        <s v="JAMES DARYL N &amp; JUNE A"/>
        <s v="WALKER DAVID R &amp; SUZANNE M"/>
        <s v="SHARP CYNTHIA E"/>
        <s v="EMPENO MIRIAM GILLACO &amp; WILBERT T"/>
        <s v="LEWIS RICHARD E &amp; PAMELA Y"/>
        <s v="DAVALOS MARIO"/>
        <s v="ORTIZ DANIEL RUIZ"/>
        <s v="WINKLER WILLIAM"/>
        <s v="BRANHAM JEREMY &amp; STACY"/>
        <s v="DP REAL ESTATE INVESTMENTS LLC"/>
        <s v="ROSER LANDON D &amp; JULIE M"/>
        <s v="ASHBY RENEE &amp; GARY"/>
        <s v="ANDAZOLA NICOLE &amp; ANTHONY"/>
        <s v="TISEA RAUL &amp; JANNA"/>
        <s v="SALVADOR PATRICIO S &amp; FRANCISCA E"/>
        <s v="MERRILL BRADFORD C &amp; LANA GALYEAN"/>
        <s v="HAUPT KAREN"/>
        <s v="GOODNIGHT SHEA &amp; TAMMY L"/>
        <s v="SMITH JAY A &amp; SONYA"/>
        <s v="MINER JOHN; MCELROY TRACIE"/>
        <s v="LAINEZ JULIO MANRIQUEZ &amp; ROSA ANGELA"/>
        <s v="STRAND STEPHEN B, TRUSTEE"/>
        <s v="RAMSEY DAVID B &amp; DONNA R"/>
        <s v="MACDONALD JULIAN P &amp; STACEY L"/>
      </sharedItems>
    </cacheField>
    <cacheField name="SECONDPARTY" numFmtId="0" sqlType="12">
      <sharedItems count="13">
        <s v="WELLS FARGO BANK NA"/>
        <s v="GUILD MORTGAGE COMPANY"/>
        <s v="GREATER NEVADA CREDIT UNION"/>
        <s v="AXIA FINANCIAL LLC"/>
        <s v="SUMMIT FUNDING INC"/>
        <s v="PINNACLE LENDING GROUP INC"/>
        <s v="GREATER NEVADA MORTGAGE"/>
        <s v="FAIRWAY INDEPENDENT MORTGAGE CORPORATION"/>
        <s v="21ST MORTGAGE CORPORATION"/>
        <s v="UMPQUA BANK"/>
        <s v="HIMON FRANK &amp; DEMI, TRUSTEES"/>
        <s v="PRIMELENDING"/>
        <s v="NEW PENN FINANCIAL LLC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1">
  <r>
    <x v="0"/>
    <n v="476514"/>
    <x v="0"/>
    <s v="010-565-13"/>
    <x v="0"/>
    <n v="217000"/>
    <x v="0"/>
    <x v="0"/>
    <s v="WENGREN NICOLE A"/>
    <s v="RONHOVDEE LISA M; HAYES RALPH C"/>
    <x v="0"/>
  </r>
  <r>
    <x v="1"/>
    <n v="476527"/>
    <x v="0"/>
    <s v="002-712-02"/>
    <x v="0"/>
    <n v="285000"/>
    <x v="0"/>
    <x v="1"/>
    <s v="ATTOTA VEERAIAH C &amp; SREELATHA"/>
    <s v="GALLI PAUL D &amp; MARIANNE &amp; THERESA D; JUEDE JULIUS"/>
    <x v="1"/>
  </r>
  <r>
    <x v="1"/>
    <n v="476529"/>
    <x v="0"/>
    <s v="002-411-11"/>
    <x v="0"/>
    <n v="245000"/>
    <x v="0"/>
    <x v="1"/>
    <s v="CAVALIER CHERYL L"/>
    <s v="SANTAGO EMMANUEL &amp; ANNA LIZA GUBATON; RABE MILAGROS S"/>
    <x v="1"/>
  </r>
  <r>
    <x v="1"/>
    <n v="476551"/>
    <x v="0"/>
    <s v="001-221-06"/>
    <x v="1"/>
    <n v="345001"/>
    <x v="0"/>
    <x v="2"/>
    <s v="MCCLUSKEY THOMAS &amp; PAMELA"/>
    <s v="THIBAULT MICHAEL FRANCIS; BELL VALENTINA MARIE"/>
    <x v="2"/>
  </r>
  <r>
    <x v="1"/>
    <n v="476554"/>
    <x v="0"/>
    <s v="008-173-54"/>
    <x v="1"/>
    <n v="214000"/>
    <x v="0"/>
    <x v="3"/>
    <s v="2691 SHERMAN LANE LLC"/>
    <s v="ADRIAN RAFAEL"/>
    <x v="1"/>
  </r>
  <r>
    <x v="2"/>
    <n v="476576"/>
    <x v="1"/>
    <s v="010-701-16"/>
    <x v="2"/>
    <n v="335430"/>
    <x v="0"/>
    <x v="4"/>
    <s v="LENNAR RENO LLC"/>
    <s v="BECKER MICHAEL R"/>
    <x v="3"/>
  </r>
  <r>
    <x v="1"/>
    <n v="476584"/>
    <x v="0"/>
    <s v="001-103-25"/>
    <x v="3"/>
    <n v="1700000"/>
    <x v="1"/>
    <x v="5"/>
    <s v="JORGENSON AW &amp; JEAN K"/>
    <s v="CIC DEVELOPMENT INC"/>
    <x v="4"/>
  </r>
  <r>
    <x v="0"/>
    <n v="476586"/>
    <x v="0"/>
    <s v="009-393-07"/>
    <x v="3"/>
    <n v="209000"/>
    <x v="0"/>
    <x v="0"/>
    <s v="BROWN RICHARD D"/>
    <s v="ROGERS MARK D"/>
    <x v="0"/>
  </r>
  <r>
    <x v="1"/>
    <n v="476607"/>
    <x v="0"/>
    <s v="009-603-04"/>
    <x v="3"/>
    <n v="255000"/>
    <x v="2"/>
    <x v="1"/>
    <s v="MOYLE RAMONA L"/>
    <s v="CODAY WILLIAM E"/>
    <x v="1"/>
  </r>
  <r>
    <x v="2"/>
    <n v="476612"/>
    <x v="1"/>
    <s v="010-712-27"/>
    <x v="3"/>
    <n v="410865"/>
    <x v="0"/>
    <x v="4"/>
    <s v="LENNAR RENO LLC"/>
    <s v="HUTCHISON RICK A &amp; LISA M"/>
    <x v="3"/>
  </r>
  <r>
    <x v="3"/>
    <n v="476620"/>
    <x v="0"/>
    <s v="003-141-05"/>
    <x v="3"/>
    <n v="249900"/>
    <x v="0"/>
    <x v="6"/>
    <s v="HORTON KATHLEEN B, TRUSTEE"/>
    <s v="HERRIN GKEVIN M; KELELAAR KASSADEE J L"/>
    <x v="1"/>
  </r>
  <r>
    <x v="3"/>
    <n v="476622"/>
    <x v="0"/>
    <s v="009-775-12"/>
    <x v="3"/>
    <n v="377000"/>
    <x v="0"/>
    <x v="6"/>
    <s v="VESTAL PAUL &amp; YVONNE"/>
    <s v="WARNOCK DARLENE"/>
    <x v="1"/>
  </r>
  <r>
    <x v="4"/>
    <n v="476633"/>
    <x v="0"/>
    <s v="007-451-21"/>
    <x v="4"/>
    <n v="382000"/>
    <x v="0"/>
    <x v="7"/>
    <s v="MCLAUGHLIN RAYMOND E JR; BOHN KAREN R"/>
    <s v="FASIANG KENT"/>
    <x v="1"/>
  </r>
  <r>
    <x v="1"/>
    <n v="476640"/>
    <x v="0"/>
    <s v="004-176-12"/>
    <x v="4"/>
    <n v="1780000"/>
    <x v="3"/>
    <x v="8"/>
    <s v="MODOCO LLC"/>
    <s v="MAPLE TREE TOWNHOMES LLC"/>
    <x v="4"/>
  </r>
  <r>
    <x v="1"/>
    <n v="476644"/>
    <x v="0"/>
    <s v="008-191-32"/>
    <x v="4"/>
    <n v="1710000"/>
    <x v="3"/>
    <x v="8"/>
    <s v="MODOCO LLC"/>
    <s v="WILLOW TREE TOWNHOMES LLC"/>
    <x v="4"/>
  </r>
  <r>
    <x v="4"/>
    <n v="476653"/>
    <x v="0"/>
    <s v="010-041-76"/>
    <x v="4"/>
    <n v="1109908"/>
    <x v="4"/>
    <x v="9"/>
    <s v="LOMPA RANCH EAST HILLS LLC"/>
    <s v="TERRASES &amp; TRIPP LLC"/>
    <x v="5"/>
  </r>
  <r>
    <x v="1"/>
    <n v="476656"/>
    <x v="0"/>
    <s v="010-402-24"/>
    <x v="4"/>
    <n v="160000"/>
    <x v="0"/>
    <x v="1"/>
    <s v="SANBORN WILLIAM &amp; PATRICIA &amp; MEGAN"/>
    <s v="ARELLANO ROGACIANO JR"/>
    <x v="1"/>
  </r>
  <r>
    <x v="1"/>
    <n v="476658"/>
    <x v="0"/>
    <s v="007-562-12"/>
    <x v="4"/>
    <n v="409000"/>
    <x v="0"/>
    <x v="3"/>
    <s v="MENTEER ROBERT N &amp; MONJU J, TRUSTEES"/>
    <s v="STRINGER BRETT T &amp; GEIGY A"/>
    <x v="1"/>
  </r>
  <r>
    <x v="0"/>
    <n v="476674"/>
    <x v="0"/>
    <s v="002-614-06"/>
    <x v="4"/>
    <n v="247500"/>
    <x v="0"/>
    <x v="0"/>
    <s v="STRUTTER WAY 50 LLC"/>
    <s v="WENGREN NICOLE A; LOPEZ ERIC R"/>
    <x v="0"/>
  </r>
  <r>
    <x v="3"/>
    <n v="476678"/>
    <x v="0"/>
    <s v="009-801-10"/>
    <x v="4"/>
    <n v="294900"/>
    <x v="0"/>
    <x v="6"/>
    <s v="BALASINO CARLOS &amp; ODETE"/>
    <s v="MARTIN DALMAS P &amp; ANNE MARIE"/>
    <x v="1"/>
  </r>
  <r>
    <x v="2"/>
    <n v="476693"/>
    <x v="1"/>
    <s v="010-701-17"/>
    <x v="4"/>
    <n v="340909"/>
    <x v="0"/>
    <x v="4"/>
    <s v="LENNARD RENO LLC"/>
    <s v="COBLER STEVEN M &amp; RONDA J"/>
    <x v="3"/>
  </r>
  <r>
    <x v="1"/>
    <n v="476708"/>
    <x v="0"/>
    <s v="010-458-15"/>
    <x v="5"/>
    <n v="300000"/>
    <x v="0"/>
    <x v="1"/>
    <s v="LESLIE KIRK &amp; DONNA"/>
    <s v="RODIGHIERO JANICE M"/>
    <x v="1"/>
  </r>
  <r>
    <x v="3"/>
    <n v="476734"/>
    <x v="0"/>
    <s v="009-093-13"/>
    <x v="6"/>
    <n v="235000"/>
    <x v="0"/>
    <x v="6"/>
    <s v="MEDINA CESR &amp; SAMIA"/>
    <s v="OCHOA MARISA &amp; KAREN &amp; JAVIER"/>
    <x v="1"/>
  </r>
  <r>
    <x v="4"/>
    <n v="476739"/>
    <x v="0"/>
    <s v="004-021-08"/>
    <x v="6"/>
    <n v="2850000"/>
    <x v="1"/>
    <x v="9"/>
    <s v="HAGERS LP"/>
    <s v="CARSON CITY STORAGE PARTNERS LLC; KBM PROPERTIES LLC"/>
    <x v="5"/>
  </r>
  <r>
    <x v="1"/>
    <n v="476744"/>
    <x v="0"/>
    <s v="007-293-19"/>
    <x v="6"/>
    <n v="415000"/>
    <x v="0"/>
    <x v="10"/>
    <s v="DUQUETTE EDWARD; BUENAFE JOETTA"/>
    <s v="STARRATT HAROLD E &amp; JANE E"/>
    <x v="6"/>
  </r>
  <r>
    <x v="2"/>
    <n v="476767"/>
    <x v="1"/>
    <s v="010-712-26"/>
    <x v="7"/>
    <n v="393288"/>
    <x v="0"/>
    <x v="4"/>
    <s v="LENNAR RENO LLC"/>
    <s v="PARKER LAURIE L"/>
    <x v="3"/>
  </r>
  <r>
    <x v="4"/>
    <n v="476783"/>
    <x v="0"/>
    <s v="002-553-30"/>
    <x v="8"/>
    <n v="253000"/>
    <x v="0"/>
    <x v="7"/>
    <s v="KAHUE BENJAMIN K III"/>
    <s v="HEINRICH MICHAEL G"/>
    <x v="1"/>
  </r>
  <r>
    <x v="3"/>
    <n v="476789"/>
    <x v="0"/>
    <s v="002-503-35"/>
    <x v="8"/>
    <n v="269500"/>
    <x v="0"/>
    <x v="11"/>
    <s v="LOGAN ROSS LLC"/>
    <s v="STCLAIR ROBIN G"/>
    <x v="1"/>
  </r>
  <r>
    <x v="4"/>
    <n v="476793"/>
    <x v="0"/>
    <s v="009-793-01"/>
    <x v="8"/>
    <n v="285000"/>
    <x v="0"/>
    <x v="12"/>
    <s v="PURKISS JUDITH L, TRUSTEE"/>
    <s v="SCHERMAN JOHN P &amp; VELMA H"/>
    <x v="2"/>
  </r>
  <r>
    <x v="4"/>
    <n v="476795"/>
    <x v="0"/>
    <s v="007-261-11"/>
    <x v="8"/>
    <n v="390000"/>
    <x v="0"/>
    <x v="13"/>
    <s v="AHRENS JOHN F JR &amp; ELENA S"/>
    <s v="BURKE BRIAN M &amp; MICHELE A"/>
    <x v="5"/>
  </r>
  <r>
    <x v="1"/>
    <n v="476800"/>
    <x v="0"/>
    <s v="010-473-23"/>
    <x v="8"/>
    <n v="243995"/>
    <x v="0"/>
    <x v="1"/>
    <s v="ARTENO GLEN T"/>
    <s v="BOYE JENNIFER D &amp; WILLIAM F"/>
    <x v="1"/>
  </r>
  <r>
    <x v="2"/>
    <n v="476803"/>
    <x v="1"/>
    <s v="010-704-07"/>
    <x v="8"/>
    <n v="350104"/>
    <x v="0"/>
    <x v="4"/>
    <s v="LENNAR RENO LLC"/>
    <s v="RILEY AARON &amp; SARAH"/>
    <x v="3"/>
  </r>
  <r>
    <x v="1"/>
    <n v="476812"/>
    <x v="0"/>
    <s v="008-843-18"/>
    <x v="8"/>
    <n v="297500"/>
    <x v="0"/>
    <x v="1"/>
    <s v="CARLSON PERRY A &amp; GRETCHEN L"/>
    <s v="BALLARD CHRISTOPHER DAVID; VALENTINE TAMYRA T"/>
    <x v="1"/>
  </r>
  <r>
    <x v="3"/>
    <n v="476814"/>
    <x v="0"/>
    <s v="003-133-31"/>
    <x v="8"/>
    <n v="315000"/>
    <x v="0"/>
    <x v="11"/>
    <s v="MCFADDEN ROBERT C JR"/>
    <s v="MCFADDEN CARSON K"/>
    <x v="1"/>
  </r>
  <r>
    <x v="3"/>
    <n v="476816"/>
    <x v="0"/>
    <s v="010-532-17"/>
    <x v="8"/>
    <n v="159000"/>
    <x v="2"/>
    <x v="11"/>
    <s v="JIMENEZ ANA J; WOOLDRIDGE DAVID C"/>
    <s v="EADES PAUL &amp; PATRICIA"/>
    <x v="1"/>
  </r>
  <r>
    <x v="3"/>
    <n v="476822"/>
    <x v="0"/>
    <s v="002-502-09"/>
    <x v="8"/>
    <n v="235000"/>
    <x v="0"/>
    <x v="6"/>
    <s v="ROTOLI TREVOR A"/>
    <s v="THURSTON BERNICE; GENESCRITTI JOANN"/>
    <x v="1"/>
  </r>
  <r>
    <x v="3"/>
    <n v="476824"/>
    <x v="0"/>
    <s v="009-226-10"/>
    <x v="8"/>
    <n v="90000"/>
    <x v="4"/>
    <x v="6"/>
    <s v="BEEN HELEN M, TRUSTEE"/>
    <s v="ROTOLI TREVOR A &amp; TESSA"/>
    <x v="1"/>
  </r>
  <r>
    <x v="2"/>
    <n v="476827"/>
    <x v="1"/>
    <s v="010-712-25"/>
    <x v="8"/>
    <n v="410886"/>
    <x v="0"/>
    <x v="4"/>
    <s v="LENNAR RENO LLC"/>
    <s v="HONG WINSON G &amp; CHERYL A"/>
    <x v="3"/>
  </r>
  <r>
    <x v="1"/>
    <n v="476830"/>
    <x v="0"/>
    <s v="009-103-18"/>
    <x v="8"/>
    <n v="295000"/>
    <x v="0"/>
    <x v="14"/>
    <s v="ANDERSON ROBERT P &amp; BARBARA L, TRUSTEES"/>
    <s v="LORD CHRISTOPHER M"/>
    <x v="4"/>
  </r>
  <r>
    <x v="3"/>
    <n v="476834"/>
    <x v="0"/>
    <s v="010-331-11"/>
    <x v="8"/>
    <n v="397000"/>
    <x v="0"/>
    <x v="15"/>
    <s v="DUKE PARTNERS LLC"/>
    <s v="KAHUE BENJAMIN K III &amp; DEBORAH L"/>
    <x v="4"/>
  </r>
  <r>
    <x v="0"/>
    <n v="476836"/>
    <x v="0"/>
    <s v="010-444-11"/>
    <x v="8"/>
    <n v="215000"/>
    <x v="0"/>
    <x v="16"/>
    <s v="GURNER JOHN A &amp; MICHELLE L"/>
    <s v="LANE LOUI C III &amp; JOAN MARIE"/>
    <x v="7"/>
  </r>
  <r>
    <x v="1"/>
    <n v="476851"/>
    <x v="0"/>
    <s v="010-641-18"/>
    <x v="9"/>
    <n v="455000"/>
    <x v="0"/>
    <x v="1"/>
    <s v="COURTNEY RICHARD G &amp; LORRAINE M, TRUSTEES"/>
    <s v="HUSSEY CHARLES P II &amp; VIRGINIA LEE"/>
    <x v="1"/>
  </r>
  <r>
    <x v="4"/>
    <n v="476856"/>
    <x v="0"/>
    <s v="002-031-05"/>
    <x v="9"/>
    <n v="200000"/>
    <x v="0"/>
    <x v="17"/>
    <s v="SCHROEDER VIOLA B, TRUSTEE"/>
    <s v="ALTENBACH CYNTHIA R; CROWLEY DAVID J"/>
    <x v="8"/>
  </r>
  <r>
    <x v="1"/>
    <n v="476857"/>
    <x v="0"/>
    <s v="010-142-19"/>
    <x v="9"/>
    <n v="530000"/>
    <x v="0"/>
    <x v="3"/>
    <s v="GARDNER DAVID D &amp; CHRISTAL A, TRUSTEES"/>
    <s v="MACY JASON T &amp; CHERYL A"/>
    <x v="1"/>
  </r>
  <r>
    <x v="3"/>
    <n v="476862"/>
    <x v="0"/>
    <s v="008-281-49"/>
    <x v="9"/>
    <n v="270000"/>
    <x v="0"/>
    <x v="11"/>
    <s v="ARMS JOYCE"/>
    <s v="SILVA DAVID &amp; CHRISTINA J"/>
    <x v="1"/>
  </r>
  <r>
    <x v="3"/>
    <n v="476863"/>
    <x v="0"/>
    <s v="010-362-52"/>
    <x v="9"/>
    <n v="337000"/>
    <x v="0"/>
    <x v="6"/>
    <s v="LAWRENCE KATHRYN J"/>
    <s v="LLOYD KENNETH W &amp; ALICE K, TRUSTEES"/>
    <x v="1"/>
  </r>
  <r>
    <x v="0"/>
    <n v="476865"/>
    <x v="0"/>
    <s v="007-231-16"/>
    <x v="9"/>
    <n v="545000"/>
    <x v="0"/>
    <x v="18"/>
    <s v="ABBOTT DIANE E"/>
    <s v="PITTS ROBERT P &amp; LYNDA L"/>
    <x v="0"/>
  </r>
  <r>
    <x v="1"/>
    <n v="476867"/>
    <x v="0"/>
    <s v="004-351-14"/>
    <x v="9"/>
    <n v="125000"/>
    <x v="2"/>
    <x v="1"/>
    <s v="ONESKO CAROL P &amp; DANIEL R"/>
    <s v="FLORES ARGELIA"/>
    <x v="1"/>
  </r>
  <r>
    <x v="1"/>
    <n v="476886"/>
    <x v="0"/>
    <s v="009-189-20"/>
    <x v="9"/>
    <n v="315000"/>
    <x v="0"/>
    <x v="1"/>
    <s v="BUNCE PATRICIA A; VONDRACEK PATRICIA A"/>
    <s v="REID JERAD &amp; BRIAN D"/>
    <x v="1"/>
  </r>
  <r>
    <x v="1"/>
    <n v="476890"/>
    <x v="0"/>
    <s v="009-654-04"/>
    <x v="9"/>
    <n v="175000"/>
    <x v="0"/>
    <x v="1"/>
    <s v="BURKE WILLIAM"/>
    <s v="VONDRACEK PATRICIA"/>
    <x v="1"/>
  </r>
  <r>
    <x v="1"/>
    <n v="476892"/>
    <x v="0"/>
    <s v="008-671-21"/>
    <x v="9"/>
    <n v="112000"/>
    <x v="0"/>
    <x v="1"/>
    <s v="ROBERTSON VICTOR MANUEL &amp; MACARIA F"/>
    <s v="NUNEZ VICTOR MANUEL"/>
    <x v="1"/>
  </r>
  <r>
    <x v="3"/>
    <n v="476949"/>
    <x v="0"/>
    <s v="009-656-35"/>
    <x v="10"/>
    <n v="50000"/>
    <x v="5"/>
    <x v="6"/>
    <s v="PRUNEAU KIMBERLY"/>
    <s v="NOURSE ANNETTE"/>
    <x v="1"/>
  </r>
  <r>
    <x v="1"/>
    <n v="476950"/>
    <x v="0"/>
    <s v="009-816-08"/>
    <x v="10"/>
    <n v="285000"/>
    <x v="0"/>
    <x v="1"/>
    <s v="SACHDEV ROHAN &amp; RAJ K"/>
    <s v="CARDONIE JANA"/>
    <x v="1"/>
  </r>
  <r>
    <x v="4"/>
    <n v="476951"/>
    <x v="0"/>
    <s v="010-351-77"/>
    <x v="10"/>
    <n v="700000"/>
    <x v="6"/>
    <x v="7"/>
    <s v="HEBERT RUSSELL, TRUSTEE"/>
    <s v="TOURYAN JOHN LEVON, TRUSTEE"/>
    <x v="1"/>
  </r>
  <r>
    <x v="3"/>
    <n v="476952"/>
    <x v="0"/>
    <s v="009-527-04"/>
    <x v="10"/>
    <n v="258000"/>
    <x v="0"/>
    <x v="6"/>
    <s v="DISNEY CHRISTOPHER R &amp;PATRICIA A, TRUSTEES"/>
    <s v="FERRIS SARAH J"/>
    <x v="1"/>
  </r>
  <r>
    <x v="4"/>
    <n v="476960"/>
    <x v="0"/>
    <s v="001-123-08"/>
    <x v="10"/>
    <n v="295000"/>
    <x v="0"/>
    <x v="19"/>
    <s v="LUCKSINGER MATTHEW; DAVIDSON ANNE H"/>
    <s v="GOMEZ BRIANDA K; THORNDIKE ENEDINA"/>
    <x v="1"/>
  </r>
  <r>
    <x v="0"/>
    <n v="476963"/>
    <x v="0"/>
    <s v="008-334-16"/>
    <x v="10"/>
    <n v="231000"/>
    <x v="0"/>
    <x v="0"/>
    <s v="BROTHERTON MAURICE WAYNE &amp; BECKY SUE"/>
    <s v="ORTIZ TIMOTHY"/>
    <x v="0"/>
  </r>
  <r>
    <x v="3"/>
    <n v="476967"/>
    <x v="0"/>
    <s v="008-084-06"/>
    <x v="11"/>
    <n v="254900"/>
    <x v="0"/>
    <x v="6"/>
    <s v="TAVARES ESTELA"/>
    <s v="CARDOZA EDER V"/>
    <x v="1"/>
  </r>
  <r>
    <x v="3"/>
    <n v="476973"/>
    <x v="0"/>
    <s v="009-657-29"/>
    <x v="11"/>
    <n v="200000"/>
    <x v="0"/>
    <x v="20"/>
    <s v="POKER BROWN LLC"/>
    <s v="THORNTON ROBERT WILTON &amp; GUADALUPE C"/>
    <x v="9"/>
  </r>
  <r>
    <x v="3"/>
    <n v="476988"/>
    <x v="0"/>
    <s v="009-066-05"/>
    <x v="11"/>
    <n v="165000"/>
    <x v="0"/>
    <x v="21"/>
    <s v="KNOWLES RICHARD &amp; KRISTI J"/>
    <s v="ROSEHILL LLC"/>
    <x v="4"/>
  </r>
  <r>
    <x v="3"/>
    <n v="476992"/>
    <x v="0"/>
    <s v="010-455-31"/>
    <x v="12"/>
    <n v="247000"/>
    <x v="0"/>
    <x v="12"/>
    <s v="KNIGHT STEPHEN C &amp; PATRICIA"/>
    <s v="STACK ROYLEN"/>
    <x v="2"/>
  </r>
  <r>
    <x v="1"/>
    <n v="476994"/>
    <x v="0"/>
    <s v="007-393-04"/>
    <x v="12"/>
    <n v="509000"/>
    <x v="0"/>
    <x v="1"/>
    <s v="DICKERSON RICHARD E &amp; DIANE D, TRUSTEES"/>
    <s v="HOPKINS FAMILY PROPERTIES 2 LLC"/>
    <x v="1"/>
  </r>
  <r>
    <x v="3"/>
    <n v="477007"/>
    <x v="0"/>
    <s v="009-731-17"/>
    <x v="12"/>
    <n v="295000"/>
    <x v="0"/>
    <x v="12"/>
    <s v="GALLEGOS JOSEPH P &amp; JULIE L"/>
    <s v="HERNANDEZ DEYANIRA LOZANO; LOZANO DEYANIRA HERNANDEZ"/>
    <x v="2"/>
  </r>
  <r>
    <x v="3"/>
    <n v="477018"/>
    <x v="0"/>
    <s v="009-605-30"/>
    <x v="12"/>
    <n v="235000"/>
    <x v="0"/>
    <x v="22"/>
    <s v="JOHNSON SUZANNE, TRUSTEE"/>
    <s v="HERRON ERIC &amp; LISA"/>
    <x v="2"/>
  </r>
  <r>
    <x v="3"/>
    <n v="477021"/>
    <x v="0"/>
    <s v="008-753-30"/>
    <x v="12"/>
    <n v="293000"/>
    <x v="0"/>
    <x v="23"/>
    <s v="LITTLE HOLDINGS LLC"/>
    <s v="HUBIAK ROBERT"/>
    <x v="9"/>
  </r>
  <r>
    <x v="1"/>
    <n v="477023"/>
    <x v="0"/>
    <s v="008-681-24"/>
    <x v="12"/>
    <n v="2250000"/>
    <x v="1"/>
    <x v="3"/>
    <s v="TURNAGAIN LLC"/>
    <s v="CC VIEW LLC"/>
    <x v="1"/>
  </r>
  <r>
    <x v="3"/>
    <n v="477027"/>
    <x v="0"/>
    <s v="008-181-21"/>
    <x v="12"/>
    <n v="162500"/>
    <x v="5"/>
    <x v="24"/>
    <s v="SIERRA SOLITUDE LLC"/>
    <s v="FRATIS TRAVIS A"/>
    <x v="4"/>
  </r>
  <r>
    <x v="3"/>
    <n v="477035"/>
    <x v="0"/>
    <s v="003-333-01"/>
    <x v="12"/>
    <n v="312000"/>
    <x v="0"/>
    <x v="6"/>
    <s v="BADER DEBORAH L, TRUSTEE"/>
    <s v="DELACERDA ESTELA TAVARES; TAVARES ESTELA DELACERDA"/>
    <x v="1"/>
  </r>
  <r>
    <x v="0"/>
    <n v="477076"/>
    <x v="0"/>
    <s v="001-121-14"/>
    <x v="13"/>
    <n v="262500"/>
    <x v="0"/>
    <x v="18"/>
    <s v="MOONEY ROBYN E"/>
    <s v="PENTAGON INVESTMENT GROUP LLC"/>
    <x v="0"/>
  </r>
  <r>
    <x v="3"/>
    <n v="477101"/>
    <x v="0"/>
    <s v="009-611-39"/>
    <x v="14"/>
    <n v="289900"/>
    <x v="0"/>
    <x v="6"/>
    <s v="FIEDLER DAVID R &amp; VANDY J"/>
    <s v="NGUYEN QUANG"/>
    <x v="1"/>
  </r>
  <r>
    <x v="1"/>
    <n v="477120"/>
    <x v="0"/>
    <s v="002-611-43"/>
    <x v="15"/>
    <n v="220000"/>
    <x v="0"/>
    <x v="3"/>
    <s v="CERNIGLIA NATHAN V &amp; PATRICIA J, TRUSTEES"/>
    <s v="MCKEW KIMBERLEE L"/>
    <x v="1"/>
  </r>
  <r>
    <x v="5"/>
    <n v="477124"/>
    <x v="0"/>
    <s v="007-564-21"/>
    <x v="15"/>
    <n v="542000"/>
    <x v="0"/>
    <x v="25"/>
    <s v="DUNNING WILLIAM E, TRUSTEE"/>
    <s v="LOYD SENA &amp; SUSAN; SPENCER JOSEPH"/>
    <x v="4"/>
  </r>
  <r>
    <x v="1"/>
    <n v="477133"/>
    <x v="0"/>
    <s v="008-412-11"/>
    <x v="15"/>
    <n v="319000"/>
    <x v="0"/>
    <x v="1"/>
    <s v="CORTES MAXINE"/>
    <s v="HUDSON GENEVIEVE"/>
    <x v="1"/>
  </r>
  <r>
    <x v="0"/>
    <n v="477136"/>
    <x v="0"/>
    <s v="002-593-15"/>
    <x v="15"/>
    <n v="235000"/>
    <x v="0"/>
    <x v="26"/>
    <s v="LONGRE LORI A"/>
    <s v="REYNOLDS JEAN L &amp; BARBARA L"/>
    <x v="1"/>
  </r>
  <r>
    <x v="1"/>
    <n v="477144"/>
    <x v="0"/>
    <s v="007-564-16"/>
    <x v="15"/>
    <n v="374000"/>
    <x v="0"/>
    <x v="14"/>
    <s v="CARLSON CYNTHIA L, TRUSTEE ET AL"/>
    <s v="COLLINS THOMAS &amp; MICHELE"/>
    <x v="4"/>
  </r>
  <r>
    <x v="3"/>
    <n v="477147"/>
    <x v="1"/>
    <s v="007-583-01"/>
    <x v="15"/>
    <n v="587852.52"/>
    <x v="0"/>
    <x v="27"/>
    <s v="LANTURN INVESTMENTS LLC"/>
    <s v="CHRISTIE DAVID H; CABLE JOY M"/>
    <x v="1"/>
  </r>
  <r>
    <x v="3"/>
    <n v="477163"/>
    <x v="0"/>
    <s v="008-341-10"/>
    <x v="16"/>
    <n v="214000"/>
    <x v="0"/>
    <x v="20"/>
    <s v="POKER BROWN LLC"/>
    <s v="GUDINO JOSE ANTONIO VARGAS"/>
    <x v="9"/>
  </r>
  <r>
    <x v="3"/>
    <n v="477176"/>
    <x v="0"/>
    <s v="009-523-01"/>
    <x v="16"/>
    <n v="294000"/>
    <x v="0"/>
    <x v="11"/>
    <s v="GOWER CYNTHIA L &amp; MICHAEL L"/>
    <s v="MACEDO MAXWELL &amp; BRANDY"/>
    <x v="1"/>
  </r>
  <r>
    <x v="2"/>
    <n v="477183"/>
    <x v="1"/>
    <s v="010-701-18"/>
    <x v="16"/>
    <n v="333888"/>
    <x v="0"/>
    <x v="4"/>
    <s v="LENNAR RENO LLC"/>
    <s v="CARSON VIEW PROPERTIES LLC"/>
    <x v="3"/>
  </r>
  <r>
    <x v="1"/>
    <n v="477186"/>
    <x v="0"/>
    <s v="009-532-16"/>
    <x v="16"/>
    <n v="250000"/>
    <x v="0"/>
    <x v="2"/>
    <s v="POWERS GREGORY J &amp; PATRICIA M, TRUSTEES"/>
    <s v="KALB JONATHAN &amp; BONNIE"/>
    <x v="2"/>
  </r>
  <r>
    <x v="1"/>
    <n v="477201"/>
    <x v="0"/>
    <s v="007-564-27"/>
    <x v="17"/>
    <n v="430000"/>
    <x v="0"/>
    <x v="3"/>
    <s v="DEMPSTER JAMES KARR &amp; GRACE ANN, TRUSTEES"/>
    <s v="PEACHAY CRAIG E &amp; AMANDA N"/>
    <x v="1"/>
  </r>
  <r>
    <x v="1"/>
    <n v="477218"/>
    <x v="0"/>
    <s v="001-103-21"/>
    <x v="17"/>
    <n v="255000"/>
    <x v="0"/>
    <x v="3"/>
    <s v="CONWAY KATHERINE E"/>
    <s v="LAUMEA CATHERINE M"/>
    <x v="1"/>
  </r>
  <r>
    <x v="6"/>
    <n v="477219"/>
    <x v="0"/>
    <s v="001-042-17"/>
    <x v="17"/>
    <n v="195500"/>
    <x v="0"/>
    <x v="28"/>
    <s v="HEWLETT KENNETH C, TRUSTEE"/>
    <s v="POKER BROWN LLC"/>
    <x v="10"/>
  </r>
  <r>
    <x v="3"/>
    <n v="477220"/>
    <x v="0"/>
    <s v="010-444-12"/>
    <x v="17"/>
    <n v="215000"/>
    <x v="0"/>
    <x v="12"/>
    <s v="CARR CAROLINE E AKA PEREZ CAROLINE E"/>
    <s v="DEJESUS KRISTEN"/>
    <x v="2"/>
  </r>
  <r>
    <x v="2"/>
    <n v="477224"/>
    <x v="0"/>
    <s v="008-641-12"/>
    <x v="17"/>
    <n v="152000"/>
    <x v="0"/>
    <x v="29"/>
    <s v="MCCRACKEN DEBORAH"/>
    <s v="CASTILLO EDUARDO ARROYO; ARROYO EDUARDO CASTILLO"/>
    <x v="3"/>
  </r>
  <r>
    <x v="0"/>
    <n v="477228"/>
    <x v="0"/>
    <s v="009-137-06"/>
    <x v="17"/>
    <n v="317700"/>
    <x v="0"/>
    <x v="26"/>
    <s v="HINOJOSA WENDY, TRUSTEE"/>
    <s v="CASTO RANDALL JACOB; CASTO LAUREN F"/>
    <x v="1"/>
  </r>
  <r>
    <x v="3"/>
    <n v="477234"/>
    <x v="0"/>
    <s v="008-232-04"/>
    <x v="17"/>
    <n v="141000"/>
    <x v="0"/>
    <x v="6"/>
    <s v="DUNMORE DENISE L"/>
    <s v="DRISKILL DELOY"/>
    <x v="1"/>
  </r>
  <r>
    <x v="1"/>
    <n v="477245"/>
    <x v="0"/>
    <s v="010-351-62"/>
    <x v="18"/>
    <n v="380000"/>
    <x v="6"/>
    <x v="1"/>
    <s v="MOSES RICHARD SEAN &amp; CHRISTINA MARIE, TRUSTEES"/>
    <s v="MCGRATH PAUL L &amp; JANNETTE J L"/>
    <x v="1"/>
  </r>
  <r>
    <x v="4"/>
    <n v="477249"/>
    <x v="0"/>
    <s v="003-251-02"/>
    <x v="18"/>
    <n v="337500"/>
    <x v="0"/>
    <x v="7"/>
    <s v="LAMPE PROPERTIES LLC"/>
    <s v="PERONDI KIMBERLEY"/>
    <x v="1"/>
  </r>
  <r>
    <x v="1"/>
    <n v="477255"/>
    <x v="0"/>
    <s v="009-372-02"/>
    <x v="18"/>
    <n v="249900"/>
    <x v="0"/>
    <x v="1"/>
    <s v="REYES DONALD J &amp; CYNTHIA, TRUSTEES"/>
    <s v="MAGRATH PHYLIS"/>
    <x v="1"/>
  </r>
  <r>
    <x v="1"/>
    <n v="477257"/>
    <x v="0"/>
    <s v="008-086-11"/>
    <x v="18"/>
    <n v="232000"/>
    <x v="0"/>
    <x v="1"/>
    <s v="GILBERT LYNN M; SPEIDEL LYNN M"/>
    <s v="QUINTERO DEXTER M &amp; ALEXANDRA G"/>
    <x v="1"/>
  </r>
  <r>
    <x v="4"/>
    <n v="477261"/>
    <x v="0"/>
    <s v="002-628-14"/>
    <x v="18"/>
    <n v="283000"/>
    <x v="0"/>
    <x v="9"/>
    <s v="FLETCHER WILLIAM G"/>
    <s v="SANCHEZ ADRIAN GALVAN; NAVARRO AZUCENA MURILLO"/>
    <x v="5"/>
  </r>
  <r>
    <x v="3"/>
    <n v="477267"/>
    <x v="0"/>
    <s v="009-631-02"/>
    <x v="18"/>
    <n v="220000"/>
    <x v="0"/>
    <x v="6"/>
    <s v="BUTZ HARRY F JR &amp; NIKKI M DEMAS, TRUSTEES"/>
    <s v="QUINN JEFFREY"/>
    <x v="1"/>
  </r>
  <r>
    <x v="3"/>
    <n v="477274"/>
    <x v="0"/>
    <s v="008-351-09"/>
    <x v="18"/>
    <n v="330000"/>
    <x v="6"/>
    <x v="27"/>
    <s v="NORTH EDMONDS LLC"/>
    <s v="PETERSON MATTHEW R &amp; PAULA K"/>
    <x v="1"/>
  </r>
  <r>
    <x v="4"/>
    <n v="477276"/>
    <x v="0"/>
    <s v="009-402-01"/>
    <x v="18"/>
    <n v="231000"/>
    <x v="0"/>
    <x v="7"/>
    <s v="WAHABZADA SHAHWALI ABDUL &amp; FRISHTA"/>
    <s v="DUKE JOHN ALLEN"/>
    <x v="1"/>
  </r>
  <r>
    <x v="2"/>
    <n v="477281"/>
    <x v="0"/>
    <s v="008-753-53"/>
    <x v="18"/>
    <n v="287000"/>
    <x v="0"/>
    <x v="29"/>
    <s v="THISTLE HAROLD MCCOY SR, ESTATE"/>
    <s v="BADHAN GURMUKH S &amp; ASHA R"/>
    <x v="3"/>
  </r>
  <r>
    <x v="3"/>
    <n v="477285"/>
    <x v="0"/>
    <s v="008-351-10"/>
    <x v="18"/>
    <n v="330000"/>
    <x v="6"/>
    <x v="27"/>
    <s v="NORTH EDMONDS LLC"/>
    <s v="PETERSON MATTHEW R &amp; PAULA K"/>
    <x v="1"/>
  </r>
  <r>
    <x v="4"/>
    <n v="477288"/>
    <x v="0"/>
    <s v="010-432-16"/>
    <x v="18"/>
    <n v="220000"/>
    <x v="0"/>
    <x v="7"/>
    <s v="RAMIREZ JUAN OROZCO &amp; MARIA D"/>
    <s v="PEARSON EVAN SCOTT &amp; AUBREE LEE"/>
    <x v="1"/>
  </r>
  <r>
    <x v="4"/>
    <n v="477292"/>
    <x v="0"/>
    <s v="008-232-08"/>
    <x v="18"/>
    <n v="70000"/>
    <x v="0"/>
    <x v="7"/>
    <s v="WESTBROOK HOPE"/>
    <s v="MANWARING KRISTI, TRUSTEE"/>
    <x v="1"/>
  </r>
  <r>
    <x v="2"/>
    <n v="477294"/>
    <x v="1"/>
    <s v="010-714-21"/>
    <x v="18"/>
    <n v="363209"/>
    <x v="0"/>
    <x v="4"/>
    <s v="LENNAR RENO LLC"/>
    <s v="BLACKWELL JOHN M &amp; SANDRA K"/>
    <x v="3"/>
  </r>
  <r>
    <x v="3"/>
    <n v="477296"/>
    <x v="0"/>
    <s v="008-874-01"/>
    <x v="18"/>
    <n v="235000"/>
    <x v="0"/>
    <x v="11"/>
    <s v="VARGAS MARK A &amp; STEPHANIE M"/>
    <s v="ANAYA MARIE ELLA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4">
  <r>
    <x v="0"/>
    <x v="0"/>
    <x v="0"/>
    <x v="0"/>
    <x v="0"/>
    <x v="0"/>
    <x v="0"/>
    <x v="0"/>
    <x v="0"/>
    <x v="0"/>
    <x v="0"/>
  </r>
  <r>
    <x v="1"/>
    <x v="0"/>
    <x v="1"/>
    <x v="1"/>
    <x v="1"/>
    <x v="1"/>
    <x v="1"/>
    <x v="1"/>
    <x v="1"/>
    <x v="1"/>
    <x v="1"/>
  </r>
  <r>
    <x v="2"/>
    <x v="0"/>
    <x v="2"/>
    <x v="1"/>
    <x v="2"/>
    <x v="2"/>
    <x v="1"/>
    <x v="2"/>
    <x v="2"/>
    <x v="2"/>
    <x v="2"/>
  </r>
  <r>
    <x v="3"/>
    <x v="0"/>
    <x v="3"/>
    <x v="2"/>
    <x v="3"/>
    <x v="3"/>
    <x v="2"/>
    <x v="3"/>
    <x v="1"/>
    <x v="3"/>
    <x v="1"/>
  </r>
  <r>
    <x v="4"/>
    <x v="0"/>
    <x v="4"/>
    <x v="2"/>
    <x v="4"/>
    <x v="4"/>
    <x v="3"/>
    <x v="4"/>
    <x v="1"/>
    <x v="4"/>
    <x v="3"/>
  </r>
  <r>
    <x v="5"/>
    <x v="0"/>
    <x v="5"/>
    <x v="3"/>
    <x v="3"/>
    <x v="3"/>
    <x v="2"/>
    <x v="5"/>
    <x v="3"/>
    <x v="5"/>
    <x v="4"/>
  </r>
  <r>
    <x v="6"/>
    <x v="0"/>
    <x v="6"/>
    <x v="4"/>
    <x v="4"/>
    <x v="3"/>
    <x v="1"/>
    <x v="6"/>
    <x v="1"/>
    <x v="6"/>
    <x v="1"/>
  </r>
  <r>
    <x v="7"/>
    <x v="0"/>
    <x v="7"/>
    <x v="5"/>
    <x v="2"/>
    <x v="2"/>
    <x v="1"/>
    <x v="7"/>
    <x v="1"/>
    <x v="7"/>
    <x v="0"/>
  </r>
  <r>
    <x v="8"/>
    <x v="0"/>
    <x v="8"/>
    <x v="6"/>
    <x v="4"/>
    <x v="5"/>
    <x v="1"/>
    <x v="8"/>
    <x v="2"/>
    <x v="8"/>
    <x v="2"/>
  </r>
  <r>
    <x v="9"/>
    <x v="0"/>
    <x v="9"/>
    <x v="6"/>
    <x v="1"/>
    <x v="6"/>
    <x v="4"/>
    <x v="9"/>
    <x v="1"/>
    <x v="9"/>
    <x v="5"/>
  </r>
  <r>
    <x v="10"/>
    <x v="0"/>
    <x v="10"/>
    <x v="7"/>
    <x v="5"/>
    <x v="7"/>
    <x v="1"/>
    <x v="10"/>
    <x v="2"/>
    <x v="10"/>
    <x v="2"/>
  </r>
  <r>
    <x v="11"/>
    <x v="0"/>
    <x v="11"/>
    <x v="7"/>
    <x v="2"/>
    <x v="2"/>
    <x v="1"/>
    <x v="11"/>
    <x v="2"/>
    <x v="11"/>
    <x v="2"/>
  </r>
  <r>
    <x v="12"/>
    <x v="0"/>
    <x v="12"/>
    <x v="7"/>
    <x v="2"/>
    <x v="2"/>
    <x v="1"/>
    <x v="12"/>
    <x v="1"/>
    <x v="12"/>
    <x v="6"/>
  </r>
  <r>
    <x v="13"/>
    <x v="0"/>
    <x v="13"/>
    <x v="8"/>
    <x v="2"/>
    <x v="8"/>
    <x v="5"/>
    <x v="13"/>
    <x v="1"/>
    <x v="13"/>
    <x v="7"/>
  </r>
  <r>
    <x v="14"/>
    <x v="0"/>
    <x v="14"/>
    <x v="8"/>
    <x v="2"/>
    <x v="2"/>
    <x v="1"/>
    <x v="14"/>
    <x v="2"/>
    <x v="14"/>
    <x v="2"/>
  </r>
  <r>
    <x v="15"/>
    <x v="0"/>
    <x v="15"/>
    <x v="8"/>
    <x v="4"/>
    <x v="5"/>
    <x v="1"/>
    <x v="15"/>
    <x v="2"/>
    <x v="15"/>
    <x v="2"/>
  </r>
  <r>
    <x v="16"/>
    <x v="0"/>
    <x v="16"/>
    <x v="8"/>
    <x v="5"/>
    <x v="7"/>
    <x v="1"/>
    <x v="16"/>
    <x v="1"/>
    <x v="16"/>
    <x v="6"/>
  </r>
  <r>
    <x v="17"/>
    <x v="0"/>
    <x v="17"/>
    <x v="8"/>
    <x v="4"/>
    <x v="9"/>
    <x v="1"/>
    <x v="17"/>
    <x v="4"/>
    <x v="17"/>
    <x v="8"/>
  </r>
  <r>
    <x v="18"/>
    <x v="0"/>
    <x v="18"/>
    <x v="9"/>
    <x v="1"/>
    <x v="10"/>
    <x v="1"/>
    <x v="18"/>
    <x v="5"/>
    <x v="18"/>
    <x v="9"/>
  </r>
  <r>
    <x v="19"/>
    <x v="0"/>
    <x v="19"/>
    <x v="10"/>
    <x v="4"/>
    <x v="5"/>
    <x v="1"/>
    <x v="19"/>
    <x v="6"/>
    <x v="19"/>
    <x v="10"/>
  </r>
  <r>
    <x v="20"/>
    <x v="0"/>
    <x v="20"/>
    <x v="11"/>
    <x v="4"/>
    <x v="5"/>
    <x v="1"/>
    <x v="20"/>
    <x v="1"/>
    <x v="20"/>
    <x v="1"/>
  </r>
  <r>
    <x v="21"/>
    <x v="0"/>
    <x v="21"/>
    <x v="11"/>
    <x v="1"/>
    <x v="11"/>
    <x v="6"/>
    <x v="21"/>
    <x v="1"/>
    <x v="21"/>
    <x v="11"/>
  </r>
  <r>
    <x v="22"/>
    <x v="0"/>
    <x v="22"/>
    <x v="11"/>
    <x v="5"/>
    <x v="3"/>
    <x v="7"/>
    <x v="22"/>
    <x v="1"/>
    <x v="22"/>
    <x v="12"/>
  </r>
  <r>
    <x v="23"/>
    <x v="0"/>
    <x v="23"/>
    <x v="11"/>
    <x v="5"/>
    <x v="7"/>
    <x v="1"/>
    <x v="23"/>
    <x v="2"/>
    <x v="23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utoFormatId="4101" applyNumberFormats="1" applyBorderFormats="1" applyFontFormats="1" applyPatternFormats="1" applyAlignmentFormats="1" applyWidthHeightFormats="1" dataCaption="Data" updatedVersion="2" showMemberPropertyTips="0" useAutoFormatting="1" itemPrintTitles="1" createdVersion="1" indent="0" compact="0" compactData="0" gridDropZones="1" fieldListSortAscending="1">
  <location ref="A7:G82" firstHeaderRow="0" firstDataRow="1" firstDataCol="3" rowPageCount="1" colPageCount="1"/>
  <pivotFields count="11">
    <pivotField axis="axisRow" compact="0" showAll="0" insertBlankRow="1" includeNewItemsInFilter="1">
      <items count="8">
        <item x="6"/>
        <item x="0"/>
        <item x="4"/>
        <item x="2"/>
        <item x="5"/>
        <item x="1"/>
        <item x="3"/>
        <item t="default"/>
      </items>
    </pivotField>
    <pivotField dataField="1" compact="0" showAll="0" includeNewItemsInFilter="1"/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axis="axisPage" compact="0" showAll="0" includeNewItemsInFilter="1">
      <items count="8">
        <item x="6"/>
        <item x="3"/>
        <item x="1"/>
        <item x="2"/>
        <item x="5"/>
        <item x="0"/>
        <item x="4"/>
        <item t="default"/>
      </items>
    </pivotField>
    <pivotField axis="axisRow" compact="0" showAll="0" includeNewItemsInFilter="1">
      <items count="31">
        <item x="13"/>
        <item x="19"/>
        <item x="7"/>
        <item x="17"/>
        <item x="9"/>
        <item x="11"/>
        <item x="22"/>
        <item x="6"/>
        <item x="5"/>
        <item x="3"/>
        <item x="20"/>
        <item x="1"/>
        <item x="27"/>
        <item x="26"/>
        <item x="16"/>
        <item x="21"/>
        <item x="14"/>
        <item x="4"/>
        <item x="25"/>
        <item x="24"/>
        <item x="23"/>
        <item x="18"/>
        <item x="0"/>
        <item x="29"/>
        <item x="2"/>
        <item x="15"/>
        <item x="10"/>
        <item x="12"/>
        <item x="8"/>
        <item x="28"/>
        <item t="default"/>
      </items>
    </pivotField>
    <pivotField compact="0" showAll="0" includeNewItemsInFilter="1"/>
    <pivotField compact="0" showAll="0" includeNewItemsInFilter="1"/>
    <pivotField axis="axisRow" compact="0" showAll="0" insertBlankRow="1" includeNewItemsInFilter="1">
      <items count="12">
        <item x="1"/>
        <item x="2"/>
        <item x="4"/>
        <item x="6"/>
        <item x="9"/>
        <item x="0"/>
        <item x="10"/>
        <item x="3"/>
        <item x="5"/>
        <item x="8"/>
        <item x="7"/>
        <item t="default"/>
      </items>
    </pivotField>
  </pivotFields>
  <rowFields count="3">
    <field x="0"/>
    <field x="10"/>
    <field x="7"/>
  </rowFields>
  <rowItems count="75">
    <i>
      <x/>
    </i>
    <i r="1">
      <x v="6"/>
    </i>
    <i r="2">
      <x v="29"/>
    </i>
    <i t="blank" r="1">
      <x v="6"/>
    </i>
    <i>
      <x v="1"/>
    </i>
    <i r="1">
      <x/>
    </i>
    <i r="2">
      <x v="13"/>
    </i>
    <i t="blank" r="1">
      <x/>
    </i>
    <i r="1">
      <x v="5"/>
    </i>
    <i r="2">
      <x v="21"/>
    </i>
    <i r="2">
      <x v="22"/>
    </i>
    <i t="blank" r="1">
      <x v="5"/>
    </i>
    <i r="1">
      <x v="10"/>
    </i>
    <i r="2">
      <x v="14"/>
    </i>
    <i t="blank" r="1">
      <x v="10"/>
    </i>
    <i>
      <x v="2"/>
    </i>
    <i r="1">
      <x/>
    </i>
    <i r="2">
      <x v="1"/>
    </i>
    <i r="2">
      <x v="2"/>
    </i>
    <i t="blank" r="1">
      <x/>
    </i>
    <i r="1">
      <x v="1"/>
    </i>
    <i r="2">
      <x v="27"/>
    </i>
    <i t="blank" r="1">
      <x v="1"/>
    </i>
    <i r="1">
      <x v="8"/>
    </i>
    <i r="2">
      <x/>
    </i>
    <i r="2">
      <x v="4"/>
    </i>
    <i t="blank" r="1">
      <x v="8"/>
    </i>
    <i r="1">
      <x v="9"/>
    </i>
    <i r="2">
      <x v="3"/>
    </i>
    <i t="blank" r="1">
      <x v="9"/>
    </i>
    <i>
      <x v="3"/>
    </i>
    <i r="1">
      <x v="7"/>
    </i>
    <i r="2">
      <x v="17"/>
    </i>
    <i r="2">
      <x v="23"/>
    </i>
    <i t="blank" r="1">
      <x v="7"/>
    </i>
    <i>
      <x v="4"/>
    </i>
    <i r="1">
      <x v="2"/>
    </i>
    <i r="2">
      <x v="18"/>
    </i>
    <i t="blank" r="1">
      <x v="2"/>
    </i>
    <i>
      <x v="5"/>
    </i>
    <i r="1">
      <x/>
    </i>
    <i r="2">
      <x v="9"/>
    </i>
    <i r="2">
      <x v="11"/>
    </i>
    <i t="blank" r="1">
      <x/>
    </i>
    <i r="1">
      <x v="1"/>
    </i>
    <i r="2">
      <x v="24"/>
    </i>
    <i t="blank" r="1">
      <x v="1"/>
    </i>
    <i r="1">
      <x v="2"/>
    </i>
    <i r="2">
      <x v="8"/>
    </i>
    <i r="2">
      <x v="16"/>
    </i>
    <i r="2">
      <x v="28"/>
    </i>
    <i t="blank" r="1">
      <x v="2"/>
    </i>
    <i r="1">
      <x v="3"/>
    </i>
    <i r="2">
      <x v="26"/>
    </i>
    <i t="blank" r="1">
      <x v="3"/>
    </i>
    <i>
      <x v="6"/>
    </i>
    <i r="1">
      <x/>
    </i>
    <i r="2">
      <x v="5"/>
    </i>
    <i r="2">
      <x v="7"/>
    </i>
    <i r="2">
      <x v="12"/>
    </i>
    <i t="blank" r="1">
      <x/>
    </i>
    <i r="1">
      <x v="1"/>
    </i>
    <i r="2">
      <x v="6"/>
    </i>
    <i r="2">
      <x v="27"/>
    </i>
    <i t="blank" r="1">
      <x v="1"/>
    </i>
    <i r="1">
      <x v="2"/>
    </i>
    <i r="2">
      <x v="15"/>
    </i>
    <i r="2">
      <x v="19"/>
    </i>
    <i r="2">
      <x v="25"/>
    </i>
    <i t="blank" r="1">
      <x v="2"/>
    </i>
    <i r="1">
      <x v="4"/>
    </i>
    <i r="2">
      <x v="10"/>
    </i>
    <i r="2">
      <x v="20"/>
    </i>
    <i t="blank" r="1"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6" hier="0"/>
  </pageFields>
  <dataFields count="4">
    <dataField name="CLOSINGS" fld="1" subtotal="count" baseField="0" baseItem="0"/>
    <dataField name="DOLLAR VOL." fld="5" baseField="0" baseItem="0" numFmtId="165"/>
    <dataField name="% OF CLOSINGS" fld="1" subtotal="count" showDataAs="percentOfTotal" baseField="0" baseItem="0" numFmtId="10"/>
    <dataField name="% OF DOLLAR VOL." fld="5" showDataAs="percentOfTotal" baseField="0" baseItem="0" numFmtId="1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utoFormatId="4101" applyNumberFormats="1" applyBorderFormats="1" applyFontFormats="1" applyPatternFormats="1" applyAlignmentFormats="1" applyWidthHeightFormats="1" dataCaption="Data" updatedVersion="2" showMemberPropertyTips="0" useAutoFormatting="1" itemPrintTitles="1" createdVersion="1" indent="0" compact="0" compactData="0" gridDropZones="1" fieldListSortAscending="1">
  <location ref="A7:H98" firstHeaderRow="0" firstDataRow="1" firstDataCol="4" rowPageCount="1" colPageCount="1"/>
  <pivotFields count="11">
    <pivotField dataField="1" compact="0" showAll="0" includeNewItemsInFilter="1"/>
    <pivotField compact="0" showAll="0" includeNewItemsInFilter="1"/>
    <pivotField compact="0" showAll="0" includeNewItemsInFilter="1"/>
    <pivotField compact="0" showAll="0" includeNewItemsInFilter="1"/>
    <pivotField axis="axisRow" compact="0" showAll="0" insertBlankRow="1" includeNewItemsInFilter="1">
      <items count="7">
        <item x="3"/>
        <item x="5"/>
        <item x="2"/>
        <item x="0"/>
        <item x="4"/>
        <item x="1"/>
        <item t="default"/>
      </items>
    </pivotField>
    <pivotField axis="axisRow" compact="0" showAll="0" includeNewItemsInFilter="1">
      <items count="13">
        <item x="2"/>
        <item x="8"/>
        <item x="11"/>
        <item x="1"/>
        <item x="9"/>
        <item x="5"/>
        <item x="10"/>
        <item x="7"/>
        <item x="6"/>
        <item x="4"/>
        <item x="3"/>
        <item x="0"/>
        <item t="default"/>
      </items>
    </pivotField>
    <pivotField axis="axisRow" compact="0" showAll="0" insertBlankRow="1" includeNewItemsInFilter="1">
      <items count="9">
        <item x="1"/>
        <item x="6"/>
        <item x="4"/>
        <item x="3"/>
        <item x="2"/>
        <item x="5"/>
        <item x="7"/>
        <item x="0"/>
        <item t="default"/>
      </items>
    </pivotField>
    <pivotField dataField="1" compact="0" showAll="0" includeNewItemsInFilter="1"/>
    <pivotField axis="axisPage" compact="0" showAll="0" includeNewItemsInFilter="1">
      <items count="8">
        <item x="5"/>
        <item x="1"/>
        <item x="2"/>
        <item x="3"/>
        <item x="6"/>
        <item x="4"/>
        <item x="0"/>
        <item t="default"/>
      </items>
    </pivotField>
    <pivotField compact="0" showAll="0" includeNewItemsInFilter="1"/>
    <pivotField name="LENDER" axis="axisRow" compact="0" showAll="0" insertBlankRow="1" includeNewItemsInFilter="1">
      <items count="14">
        <item x="8"/>
        <item x="3"/>
        <item x="7"/>
        <item x="2"/>
        <item x="6"/>
        <item x="1"/>
        <item x="10"/>
        <item x="12"/>
        <item x="5"/>
        <item x="11"/>
        <item x="4"/>
        <item x="9"/>
        <item x="0"/>
        <item t="default"/>
      </items>
    </pivotField>
  </pivotFields>
  <rowFields count="4">
    <field x="10"/>
    <field x="4"/>
    <field x="6"/>
    <field x="5"/>
  </rowFields>
  <rowItems count="91">
    <i>
      <x/>
    </i>
    <i r="1">
      <x v="4"/>
    </i>
    <i r="2">
      <x/>
    </i>
    <i r="3">
      <x v="4"/>
    </i>
    <i t="blank" r="2">
      <x/>
    </i>
    <i>
      <x v="1"/>
    </i>
    <i r="1">
      <x v="4"/>
    </i>
    <i r="2">
      <x v="3"/>
    </i>
    <i r="3">
      <x v="9"/>
    </i>
    <i t="blank" r="2">
      <x v="3"/>
    </i>
    <i>
      <x v="2"/>
    </i>
    <i r="1">
      <x v="2"/>
    </i>
    <i r="2">
      <x v="5"/>
    </i>
    <i r="3">
      <x v="1"/>
    </i>
    <i t="blank" r="2">
      <x v="5"/>
    </i>
    <i>
      <x v="3"/>
    </i>
    <i r="1">
      <x v="1"/>
    </i>
    <i r="2">
      <x/>
    </i>
    <i r="3">
      <x v="7"/>
    </i>
    <i t="blank" r="2">
      <x/>
    </i>
    <i r="1">
      <x v="2"/>
    </i>
    <i r="2">
      <x/>
    </i>
    <i r="3">
      <x/>
    </i>
    <i t="blank" r="2">
      <x/>
    </i>
    <i r="1">
      <x v="4"/>
    </i>
    <i r="2">
      <x/>
    </i>
    <i r="3">
      <x v="5"/>
    </i>
    <i t="blank" r="2">
      <x/>
    </i>
    <i>
      <x v="4"/>
    </i>
    <i r="1">
      <x v="1"/>
    </i>
    <i r="2">
      <x/>
    </i>
    <i r="3">
      <x v="7"/>
    </i>
    <i t="blank" r="2">
      <x/>
    </i>
    <i r="1">
      <x v="2"/>
    </i>
    <i r="2">
      <x/>
    </i>
    <i r="3">
      <x/>
    </i>
    <i t="blank" r="2">
      <x/>
    </i>
    <i>
      <x v="5"/>
    </i>
    <i r="1">
      <x/>
    </i>
    <i r="2">
      <x v="4"/>
    </i>
    <i r="3">
      <x v="10"/>
    </i>
    <i t="blank" r="2">
      <x v="4"/>
    </i>
    <i r="1">
      <x v="4"/>
    </i>
    <i r="2">
      <x/>
    </i>
    <i r="3">
      <x v="5"/>
    </i>
    <i r="3">
      <x v="10"/>
    </i>
    <i t="blank" r="2">
      <x/>
    </i>
    <i r="1">
      <x v="5"/>
    </i>
    <i r="2">
      <x/>
    </i>
    <i r="3">
      <x v="3"/>
    </i>
    <i t="blank" r="2">
      <x/>
    </i>
    <i>
      <x v="6"/>
    </i>
    <i r="1">
      <x v="4"/>
    </i>
    <i r="2">
      <x/>
    </i>
    <i r="3">
      <x v="5"/>
    </i>
    <i t="blank" r="2">
      <x/>
    </i>
    <i>
      <x v="7"/>
    </i>
    <i r="1">
      <x v="1"/>
    </i>
    <i r="2">
      <x v="6"/>
    </i>
    <i r="3">
      <x v="10"/>
    </i>
    <i t="blank" r="2">
      <x v="6"/>
    </i>
    <i>
      <x v="8"/>
    </i>
    <i r="1">
      <x v="5"/>
    </i>
    <i r="2">
      <x v="2"/>
    </i>
    <i r="3">
      <x v="8"/>
    </i>
    <i t="blank" r="2">
      <x v="2"/>
    </i>
    <i>
      <x v="9"/>
    </i>
    <i r="1">
      <x v="5"/>
    </i>
    <i r="2">
      <x v="1"/>
    </i>
    <i r="3">
      <x v="2"/>
    </i>
    <i t="blank" r="2">
      <x v="1"/>
    </i>
    <i>
      <x v="10"/>
    </i>
    <i r="1">
      <x/>
    </i>
    <i r="2">
      <x v="4"/>
    </i>
    <i r="3">
      <x v="10"/>
    </i>
    <i t="blank" r="2">
      <x v="4"/>
    </i>
    <i>
      <x v="11"/>
    </i>
    <i r="1">
      <x v="5"/>
    </i>
    <i r="2">
      <x/>
    </i>
    <i r="3">
      <x v="6"/>
    </i>
    <i t="blank" r="2">
      <x/>
    </i>
    <i>
      <x v="12"/>
    </i>
    <i r="1">
      <x v="2"/>
    </i>
    <i r="2">
      <x/>
    </i>
    <i r="3">
      <x/>
    </i>
    <i t="blank" r="2">
      <x/>
    </i>
    <i r="1">
      <x v="3"/>
    </i>
    <i r="2">
      <x v="7"/>
    </i>
    <i r="3">
      <x v="11"/>
    </i>
    <i t="blank" r="2">
      <x v="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8" hier="0"/>
  </pageFields>
  <dataFields count="4">
    <dataField name="CLOSINGS" fld="0" subtotal="count" baseField="0" baseItem="0"/>
    <dataField name="DOLLAR VOL." fld="7" baseField="0" baseItem="0" numFmtId="165"/>
    <dataField name="% OF CLOSINGS" fld="0" subtotal="count" showDataAs="percentOfTotal" baseField="0" baseItem="0" numFmtId="10"/>
    <dataField name="% OF DOLLAR VOL." fld="7" showDataAs="percentOfTotal" baseField="0" baseItem="0" numFmtId="1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Normal="100" workbookViewId="0">
      <selection activeCell="G1" sqref="G1"/>
    </sheetView>
  </sheetViews>
  <sheetFormatPr defaultRowHeight="12.75"/>
  <cols>
    <col min="1" max="1" width="26.140625" customWidth="1"/>
    <col min="2" max="2" width="12.7109375" customWidth="1"/>
    <col min="3" max="3" width="20.42578125" style="66" customWidth="1"/>
    <col min="4" max="4" width="17.5703125" style="11" customWidth="1"/>
    <col min="5" max="5" width="25.140625" style="11" customWidth="1"/>
    <col min="6" max="6" width="13.28515625" customWidth="1"/>
    <col min="7" max="7" width="18.7109375" customWidth="1"/>
  </cols>
  <sheetData>
    <row r="1" spans="1:7" ht="18">
      <c r="A1" s="1" t="s">
        <v>0</v>
      </c>
    </row>
    <row r="2" spans="1:7">
      <c r="A2" s="3" t="s">
        <v>51</v>
      </c>
    </row>
    <row r="3" spans="1:7" ht="13.5" thickBot="1"/>
    <row r="4" spans="1:7" ht="15">
      <c r="A4" s="119" t="s">
        <v>4</v>
      </c>
      <c r="B4" s="120"/>
      <c r="C4" s="120"/>
      <c r="D4" s="120"/>
      <c r="E4" s="121"/>
      <c r="F4" s="4" t="s">
        <v>5</v>
      </c>
      <c r="G4" s="4" t="s">
        <v>5</v>
      </c>
    </row>
    <row r="5" spans="1:7">
      <c r="A5" s="12" t="s">
        <v>6</v>
      </c>
      <c r="B5" s="13" t="s">
        <v>7</v>
      </c>
      <c r="C5" s="71" t="s">
        <v>8</v>
      </c>
      <c r="D5" s="14" t="s">
        <v>9</v>
      </c>
      <c r="E5" s="15" t="s">
        <v>10</v>
      </c>
      <c r="F5" s="9" t="s">
        <v>7</v>
      </c>
      <c r="G5" s="9" t="s">
        <v>11</v>
      </c>
    </row>
    <row r="6" spans="1:7">
      <c r="A6" s="90" t="s">
        <v>15</v>
      </c>
      <c r="B6" s="91">
        <v>33</v>
      </c>
      <c r="C6" s="92">
        <v>16120396</v>
      </c>
      <c r="D6" s="93">
        <f t="shared" ref="D6:D12" si="0">B6/$B$13</f>
        <v>0.32673267326732675</v>
      </c>
      <c r="E6" s="94">
        <f t="shared" ref="E6:E12" si="1">C6/$C$13</f>
        <v>0.41461885989552721</v>
      </c>
      <c r="F6" s="95">
        <v>1</v>
      </c>
      <c r="G6" s="95">
        <v>1</v>
      </c>
    </row>
    <row r="7" spans="1:7">
      <c r="A7" s="90" t="s">
        <v>14</v>
      </c>
      <c r="B7" s="91">
        <v>33</v>
      </c>
      <c r="C7" s="89">
        <v>8558452.5199999996</v>
      </c>
      <c r="D7" s="93">
        <f>B7/$B$13</f>
        <v>0.32673267326732675</v>
      </c>
      <c r="E7" s="60">
        <f>C7/$C$13</f>
        <v>0.22012460651167637</v>
      </c>
      <c r="F7" s="95">
        <v>1</v>
      </c>
      <c r="G7" s="61">
        <v>2</v>
      </c>
    </row>
    <row r="8" spans="1:7">
      <c r="A8" s="87" t="s">
        <v>13</v>
      </c>
      <c r="B8" s="88">
        <v>14</v>
      </c>
      <c r="C8" s="89">
        <v>7606408</v>
      </c>
      <c r="D8" s="79">
        <f t="shared" si="0"/>
        <v>0.13861386138613863</v>
      </c>
      <c r="E8" s="60">
        <f t="shared" si="1"/>
        <v>0.19563788711271221</v>
      </c>
      <c r="F8" s="61">
        <v>2</v>
      </c>
      <c r="G8" s="61">
        <v>3</v>
      </c>
    </row>
    <row r="9" spans="1:7">
      <c r="A9" s="87" t="s">
        <v>52</v>
      </c>
      <c r="B9" s="88">
        <v>10</v>
      </c>
      <c r="C9" s="89">
        <v>3377579</v>
      </c>
      <c r="D9" s="79">
        <f t="shared" si="0"/>
        <v>9.9009900990099015E-2</v>
      </c>
      <c r="E9" s="60">
        <f t="shared" si="1"/>
        <v>8.6871808495714062E-2</v>
      </c>
      <c r="F9" s="61">
        <v>3</v>
      </c>
      <c r="G9" s="61">
        <v>4</v>
      </c>
    </row>
    <row r="10" spans="1:7">
      <c r="A10" s="87" t="s">
        <v>12</v>
      </c>
      <c r="B10" s="88">
        <v>9</v>
      </c>
      <c r="C10" s="89">
        <v>2479700</v>
      </c>
      <c r="D10" s="79">
        <f t="shared" si="0"/>
        <v>8.9108910891089105E-2</v>
      </c>
      <c r="E10" s="60">
        <f t="shared" si="1"/>
        <v>6.3778233914535284E-2</v>
      </c>
      <c r="F10" s="61">
        <v>4</v>
      </c>
      <c r="G10" s="61">
        <v>5</v>
      </c>
    </row>
    <row r="11" spans="1:7">
      <c r="A11" s="87" t="s">
        <v>53</v>
      </c>
      <c r="B11" s="88">
        <v>1</v>
      </c>
      <c r="C11" s="89">
        <v>542000</v>
      </c>
      <c r="D11" s="79">
        <f t="shared" si="0"/>
        <v>9.9009900990099011E-3</v>
      </c>
      <c r="E11" s="60">
        <f t="shared" si="1"/>
        <v>1.3940316482509223E-2</v>
      </c>
      <c r="F11" s="61">
        <v>5</v>
      </c>
      <c r="G11" s="61">
        <v>6</v>
      </c>
    </row>
    <row r="12" spans="1:7">
      <c r="A12" s="87" t="s">
        <v>48</v>
      </c>
      <c r="B12" s="88">
        <v>1</v>
      </c>
      <c r="C12" s="89">
        <v>195500</v>
      </c>
      <c r="D12" s="78">
        <f t="shared" si="0"/>
        <v>9.9009900990099011E-3</v>
      </c>
      <c r="E12" s="58">
        <f t="shared" si="1"/>
        <v>5.0282875873257438E-3</v>
      </c>
      <c r="F12" s="57">
        <v>5</v>
      </c>
      <c r="G12" s="57">
        <v>7</v>
      </c>
    </row>
    <row r="13" spans="1:7">
      <c r="A13" s="63" t="s">
        <v>16</v>
      </c>
      <c r="B13" s="62">
        <f>SUM(B6:B12)</f>
        <v>101</v>
      </c>
      <c r="C13" s="69">
        <f>SUM(C6:C12)</f>
        <v>38880035.519999996</v>
      </c>
      <c r="D13" s="64">
        <f>SUM(D6:D12)</f>
        <v>1</v>
      </c>
      <c r="E13" s="64">
        <f>SUM(E6:E12)</f>
        <v>1.0000000000000002</v>
      </c>
      <c r="F13" s="16"/>
      <c r="G13" s="16"/>
    </row>
    <row r="14" spans="1:7" ht="13.5" thickBot="1"/>
    <row r="15" spans="1:7" ht="15">
      <c r="A15" s="122" t="s">
        <v>17</v>
      </c>
      <c r="B15" s="123"/>
      <c r="C15" s="123"/>
      <c r="D15" s="123"/>
      <c r="E15" s="123"/>
      <c r="F15" s="4" t="s">
        <v>5</v>
      </c>
      <c r="G15" s="4" t="s">
        <v>5</v>
      </c>
    </row>
    <row r="16" spans="1:7">
      <c r="A16" s="5" t="s">
        <v>6</v>
      </c>
      <c r="B16" s="6" t="s">
        <v>7</v>
      </c>
      <c r="C16" s="72" t="s">
        <v>8</v>
      </c>
      <c r="D16" s="7" t="s">
        <v>9</v>
      </c>
      <c r="E16" s="8" t="s">
        <v>10</v>
      </c>
      <c r="F16" s="9" t="s">
        <v>7</v>
      </c>
      <c r="G16" s="9" t="s">
        <v>11</v>
      </c>
    </row>
    <row r="17" spans="1:7">
      <c r="A17" s="90" t="s">
        <v>15</v>
      </c>
      <c r="B17" s="91">
        <v>7</v>
      </c>
      <c r="C17" s="89">
        <v>842958.3</v>
      </c>
      <c r="D17" s="93">
        <f t="shared" ref="D17:D22" si="2">B17/$B$23</f>
        <v>0.29166666666666669</v>
      </c>
      <c r="E17" s="60">
        <f t="shared" ref="E17:E22" si="3">C17/$C$23</f>
        <v>0.21576234437307101</v>
      </c>
      <c r="F17" s="95">
        <v>1</v>
      </c>
      <c r="G17" s="61">
        <v>3</v>
      </c>
    </row>
    <row r="18" spans="1:7">
      <c r="A18" s="90" t="s">
        <v>13</v>
      </c>
      <c r="B18" s="88">
        <v>6</v>
      </c>
      <c r="C18" s="92">
        <v>1120960</v>
      </c>
      <c r="D18" s="79">
        <f t="shared" si="2"/>
        <v>0.25</v>
      </c>
      <c r="E18" s="94">
        <f t="shared" si="3"/>
        <v>0.2869192432750679</v>
      </c>
      <c r="F18" s="61">
        <v>2</v>
      </c>
      <c r="G18" s="95">
        <v>1</v>
      </c>
    </row>
    <row r="19" spans="1:7">
      <c r="A19" s="87" t="s">
        <v>14</v>
      </c>
      <c r="B19" s="88">
        <v>4</v>
      </c>
      <c r="C19" s="89">
        <v>992600</v>
      </c>
      <c r="D19" s="79">
        <f t="shared" si="2"/>
        <v>0.16666666666666666</v>
      </c>
      <c r="E19" s="60">
        <f t="shared" si="3"/>
        <v>0.25406440985836459</v>
      </c>
      <c r="F19" s="61">
        <v>3</v>
      </c>
      <c r="G19" s="61">
        <v>2</v>
      </c>
    </row>
    <row r="20" spans="1:7">
      <c r="A20" s="87" t="s">
        <v>12</v>
      </c>
      <c r="B20" s="88">
        <v>4</v>
      </c>
      <c r="C20" s="89">
        <v>462800</v>
      </c>
      <c r="D20" s="79">
        <f t="shared" si="2"/>
        <v>0.16666666666666666</v>
      </c>
      <c r="E20" s="60">
        <f t="shared" si="3"/>
        <v>0.11845759508608819</v>
      </c>
      <c r="F20" s="61">
        <v>3</v>
      </c>
      <c r="G20" s="61">
        <v>4</v>
      </c>
    </row>
    <row r="21" spans="1:7">
      <c r="A21" s="87" t="s">
        <v>48</v>
      </c>
      <c r="B21" s="88">
        <v>2</v>
      </c>
      <c r="C21" s="89">
        <v>392565</v>
      </c>
      <c r="D21" s="79">
        <f t="shared" si="2"/>
        <v>8.3333333333333329E-2</v>
      </c>
      <c r="E21" s="60">
        <f t="shared" si="3"/>
        <v>0.10048034964341014</v>
      </c>
      <c r="F21" s="61">
        <v>4</v>
      </c>
      <c r="G21" s="61">
        <v>5</v>
      </c>
    </row>
    <row r="22" spans="1:7">
      <c r="A22" s="87" t="s">
        <v>53</v>
      </c>
      <c r="B22" s="88">
        <v>1</v>
      </c>
      <c r="C22" s="89">
        <v>95000</v>
      </c>
      <c r="D22" s="79">
        <f t="shared" si="2"/>
        <v>4.1666666666666664E-2</v>
      </c>
      <c r="E22" s="60">
        <f t="shared" si="3"/>
        <v>2.4316057763998224E-2</v>
      </c>
      <c r="F22" s="61">
        <v>5</v>
      </c>
      <c r="G22" s="61">
        <v>6</v>
      </c>
    </row>
    <row r="23" spans="1:7">
      <c r="A23" s="63" t="s">
        <v>16</v>
      </c>
      <c r="B23" s="62">
        <f>SUM(B17:B22)</f>
        <v>24</v>
      </c>
      <c r="C23" s="69">
        <f>SUM(C17:C22)</f>
        <v>3906883.3</v>
      </c>
      <c r="D23" s="64">
        <f>SUM(D17:D22)</f>
        <v>1</v>
      </c>
      <c r="E23" s="64">
        <f>SUM(E17:E22)</f>
        <v>1.0000000000000002</v>
      </c>
      <c r="F23" s="16"/>
      <c r="G23" s="16"/>
    </row>
    <row r="24" spans="1:7" ht="13.5" thickBot="1"/>
    <row r="25" spans="1:7" ht="15">
      <c r="A25" s="122" t="s">
        <v>18</v>
      </c>
      <c r="B25" s="123"/>
      <c r="C25" s="123"/>
      <c r="D25" s="123"/>
      <c r="E25" s="124"/>
      <c r="F25" s="4" t="s">
        <v>5</v>
      </c>
      <c r="G25" s="4" t="s">
        <v>5</v>
      </c>
    </row>
    <row r="26" spans="1:7">
      <c r="A26" s="5" t="s">
        <v>6</v>
      </c>
      <c r="B26" s="6" t="s">
        <v>7</v>
      </c>
      <c r="C26" s="72" t="s">
        <v>8</v>
      </c>
      <c r="D26" s="7" t="s">
        <v>9</v>
      </c>
      <c r="E26" s="8" t="s">
        <v>10</v>
      </c>
      <c r="F26" s="9" t="s">
        <v>7</v>
      </c>
      <c r="G26" s="9" t="s">
        <v>11</v>
      </c>
    </row>
    <row r="27" spans="1:7">
      <c r="A27" s="90" t="s">
        <v>15</v>
      </c>
      <c r="B27" s="91">
        <v>40</v>
      </c>
      <c r="C27" s="92">
        <v>16963354.300000001</v>
      </c>
      <c r="D27" s="96">
        <f t="shared" ref="D27:D33" si="4">B27/$B$34</f>
        <v>0.32</v>
      </c>
      <c r="E27" s="97">
        <f t="shared" ref="E27:E33" si="5">C27/$C$34</f>
        <v>0.39646122618370866</v>
      </c>
      <c r="F27" s="95">
        <v>1</v>
      </c>
      <c r="G27" s="95">
        <v>1</v>
      </c>
    </row>
    <row r="28" spans="1:7">
      <c r="A28" s="87" t="s">
        <v>14</v>
      </c>
      <c r="B28" s="88">
        <v>37</v>
      </c>
      <c r="C28" s="89">
        <v>9551052.5199999996</v>
      </c>
      <c r="D28" s="78">
        <f t="shared" si="4"/>
        <v>0.29599999999999999</v>
      </c>
      <c r="E28" s="58">
        <f t="shared" si="5"/>
        <v>0.22322365768332741</v>
      </c>
      <c r="F28" s="61">
        <v>2</v>
      </c>
      <c r="G28" s="61">
        <v>2</v>
      </c>
    </row>
    <row r="29" spans="1:7">
      <c r="A29" s="87" t="s">
        <v>13</v>
      </c>
      <c r="B29" s="88">
        <v>20</v>
      </c>
      <c r="C29" s="89">
        <v>8727368</v>
      </c>
      <c r="D29" s="78">
        <f t="shared" si="4"/>
        <v>0.16</v>
      </c>
      <c r="E29" s="58">
        <f t="shared" si="5"/>
        <v>0.20397280852858571</v>
      </c>
      <c r="F29" s="61">
        <v>3</v>
      </c>
      <c r="G29" s="61">
        <v>3</v>
      </c>
    </row>
    <row r="30" spans="1:7">
      <c r="A30" s="87" t="s">
        <v>12</v>
      </c>
      <c r="B30" s="88">
        <v>13</v>
      </c>
      <c r="C30" s="89">
        <v>2942500</v>
      </c>
      <c r="D30" s="78">
        <f t="shared" si="4"/>
        <v>0.104</v>
      </c>
      <c r="E30" s="58">
        <f t="shared" si="5"/>
        <v>6.8771018833554798E-2</v>
      </c>
      <c r="F30" s="57">
        <v>4</v>
      </c>
      <c r="G30" s="57">
        <v>5</v>
      </c>
    </row>
    <row r="31" spans="1:7">
      <c r="A31" s="87" t="s">
        <v>52</v>
      </c>
      <c r="B31" s="88">
        <v>10</v>
      </c>
      <c r="C31" s="89">
        <v>3377579</v>
      </c>
      <c r="D31" s="78">
        <f t="shared" si="4"/>
        <v>0.08</v>
      </c>
      <c r="E31" s="58">
        <f t="shared" si="5"/>
        <v>7.8939523881331922E-2</v>
      </c>
      <c r="F31" s="57">
        <v>5</v>
      </c>
      <c r="G31" s="57">
        <v>4</v>
      </c>
    </row>
    <row r="32" spans="1:7">
      <c r="A32" s="87" t="s">
        <v>48</v>
      </c>
      <c r="B32" s="88">
        <v>3</v>
      </c>
      <c r="C32" s="89">
        <v>588065</v>
      </c>
      <c r="D32" s="78">
        <f t="shared" si="4"/>
        <v>2.4E-2</v>
      </c>
      <c r="E32" s="58">
        <f t="shared" si="5"/>
        <v>1.3744037108021885E-2</v>
      </c>
      <c r="F32" s="57">
        <v>6</v>
      </c>
      <c r="G32" s="57">
        <v>7</v>
      </c>
    </row>
    <row r="33" spans="1:7">
      <c r="A33" s="87" t="s">
        <v>53</v>
      </c>
      <c r="B33" s="88">
        <v>2</v>
      </c>
      <c r="C33" s="89">
        <v>637000</v>
      </c>
      <c r="D33" s="78">
        <f t="shared" si="4"/>
        <v>1.6E-2</v>
      </c>
      <c r="E33" s="58">
        <f t="shared" si="5"/>
        <v>1.4887727781469635E-2</v>
      </c>
      <c r="F33" s="57">
        <v>7</v>
      </c>
      <c r="G33" s="57">
        <v>6</v>
      </c>
    </row>
    <row r="34" spans="1:7">
      <c r="A34" s="63" t="s">
        <v>16</v>
      </c>
      <c r="B34" s="62">
        <f>SUM(B27:B33)</f>
        <v>125</v>
      </c>
      <c r="C34" s="69">
        <f>SUM(C27:C33)</f>
        <v>42786918.82</v>
      </c>
      <c r="D34" s="64">
        <f>SUM(D27:D33)</f>
        <v>1</v>
      </c>
      <c r="E34" s="64">
        <f>SUM(E27:E33)</f>
        <v>1.0000000000000002</v>
      </c>
      <c r="F34" s="16"/>
      <c r="G34" s="16"/>
    </row>
    <row r="36" spans="1:7">
      <c r="A36" s="125" t="s">
        <v>19</v>
      </c>
      <c r="B36" s="125"/>
      <c r="C36" s="135" t="s">
        <v>106</v>
      </c>
    </row>
    <row r="37" spans="1:7">
      <c r="A37" s="10" t="s">
        <v>20</v>
      </c>
    </row>
  </sheetData>
  <mergeCells count="4">
    <mergeCell ref="A4:E4"/>
    <mergeCell ref="A15:E15"/>
    <mergeCell ref="A25:E25"/>
    <mergeCell ref="A36:B36"/>
  </mergeCells>
  <phoneticPr fontId="2" type="noConversion"/>
  <hyperlinks>
    <hyperlink ref="A37" r:id="rId1"/>
  </hyperlinks>
  <pageMargins left="0.75" right="0.75" top="1" bottom="1" header="0.5" footer="0.5"/>
  <pageSetup scale="67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Normal="100" workbookViewId="0">
      <selection activeCell="G1" sqref="G1"/>
    </sheetView>
  </sheetViews>
  <sheetFormatPr defaultRowHeight="12.75"/>
  <cols>
    <col min="1" max="1" width="24" customWidth="1"/>
    <col min="2" max="2" width="11.85546875" customWidth="1"/>
    <col min="3" max="3" width="17.85546875" style="66" customWidth="1"/>
    <col min="4" max="4" width="12" style="11" customWidth="1"/>
    <col min="5" max="5" width="17" style="11" customWidth="1"/>
    <col min="6" max="6" width="12.42578125" customWidth="1"/>
    <col min="7" max="7" width="17" customWidth="1"/>
  </cols>
  <sheetData>
    <row r="1" spans="1:7" ht="18">
      <c r="A1" s="2" t="s">
        <v>1</v>
      </c>
      <c r="G1" s="65"/>
    </row>
    <row r="2" spans="1:7">
      <c r="A2" s="3" t="str">
        <f>'OVERALL SALES AND LOANS STATS'!A2</f>
        <v>Reporting Period: JULY, 2017</v>
      </c>
      <c r="G2" s="73"/>
    </row>
    <row r="3" spans="1:7" ht="13.5" thickBot="1"/>
    <row r="4" spans="1:7" ht="15.75" thickBot="1">
      <c r="A4" s="126" t="s">
        <v>21</v>
      </c>
      <c r="B4" s="127"/>
      <c r="C4" s="127"/>
      <c r="D4" s="127"/>
      <c r="E4" s="127"/>
      <c r="F4" s="127"/>
      <c r="G4" s="128"/>
    </row>
    <row r="5" spans="1:7">
      <c r="A5" s="17"/>
      <c r="B5" s="17"/>
      <c r="C5" s="67"/>
      <c r="D5" s="18" t="s">
        <v>22</v>
      </c>
      <c r="E5" s="18" t="s">
        <v>22</v>
      </c>
      <c r="F5" s="19" t="s">
        <v>5</v>
      </c>
      <c r="G5" s="19" t="s">
        <v>5</v>
      </c>
    </row>
    <row r="6" spans="1:7">
      <c r="A6" s="20" t="s">
        <v>23</v>
      </c>
      <c r="B6" s="20" t="s">
        <v>7</v>
      </c>
      <c r="C6" s="68" t="s">
        <v>11</v>
      </c>
      <c r="D6" s="21" t="s">
        <v>7</v>
      </c>
      <c r="E6" s="22" t="s">
        <v>11</v>
      </c>
      <c r="F6" s="23" t="s">
        <v>7</v>
      </c>
      <c r="G6" s="23" t="s">
        <v>11</v>
      </c>
    </row>
    <row r="7" spans="1:7">
      <c r="A7" s="101" t="s">
        <v>15</v>
      </c>
      <c r="B7" s="102">
        <v>33</v>
      </c>
      <c r="C7" s="103">
        <v>16120396</v>
      </c>
      <c r="D7" s="96">
        <f t="shared" ref="D7:D13" si="0">B7/$B$14</f>
        <v>0.35869565217391303</v>
      </c>
      <c r="E7" s="97">
        <f t="shared" ref="E7:E13" si="1">C7/$C$14</f>
        <v>0.45597603005339993</v>
      </c>
      <c r="F7" s="104">
        <v>1</v>
      </c>
      <c r="G7" s="104">
        <v>1</v>
      </c>
    </row>
    <row r="8" spans="1:7">
      <c r="A8" s="98" t="s">
        <v>14</v>
      </c>
      <c r="B8" s="99">
        <v>32</v>
      </c>
      <c r="C8" s="100">
        <v>7970600</v>
      </c>
      <c r="D8" s="78">
        <f t="shared" si="0"/>
        <v>0.34782608695652173</v>
      </c>
      <c r="E8" s="58">
        <f t="shared" si="1"/>
        <v>0.22545367651908982</v>
      </c>
      <c r="F8" s="59">
        <v>2</v>
      </c>
      <c r="G8" s="59">
        <v>2</v>
      </c>
    </row>
    <row r="9" spans="1:7">
      <c r="A9" s="98" t="s">
        <v>13</v>
      </c>
      <c r="B9" s="99">
        <v>14</v>
      </c>
      <c r="C9" s="100">
        <v>7606408</v>
      </c>
      <c r="D9" s="78">
        <f t="shared" si="0"/>
        <v>0.15217391304347827</v>
      </c>
      <c r="E9" s="58">
        <f t="shared" si="1"/>
        <v>0.21515226566434359</v>
      </c>
      <c r="F9" s="59">
        <v>3</v>
      </c>
      <c r="G9" s="59">
        <v>3</v>
      </c>
    </row>
    <row r="10" spans="1:7">
      <c r="A10" s="98" t="s">
        <v>12</v>
      </c>
      <c r="B10" s="99">
        <v>9</v>
      </c>
      <c r="C10" s="100">
        <v>2479700</v>
      </c>
      <c r="D10" s="78">
        <f>B10/$B$14</f>
        <v>9.7826086956521743E-2</v>
      </c>
      <c r="E10" s="58">
        <f>C10/$C$14</f>
        <v>7.0139949522543724E-2</v>
      </c>
      <c r="F10" s="59">
        <v>4</v>
      </c>
      <c r="G10" s="59">
        <v>4</v>
      </c>
    </row>
    <row r="11" spans="1:7">
      <c r="A11" s="98" t="s">
        <v>52</v>
      </c>
      <c r="B11" s="99">
        <v>2</v>
      </c>
      <c r="C11" s="100">
        <v>439000</v>
      </c>
      <c r="D11" s="78">
        <f t="shared" si="0"/>
        <v>2.1739130434782608E-2</v>
      </c>
      <c r="E11" s="58">
        <f t="shared" si="1"/>
        <v>1.241740446037694E-2</v>
      </c>
      <c r="F11" s="59">
        <v>5</v>
      </c>
      <c r="G11" s="59">
        <v>6</v>
      </c>
    </row>
    <row r="12" spans="1:7">
      <c r="A12" s="98" t="s">
        <v>53</v>
      </c>
      <c r="B12" s="99">
        <v>1</v>
      </c>
      <c r="C12" s="100">
        <v>542000</v>
      </c>
      <c r="D12" s="78">
        <f t="shared" si="0"/>
        <v>1.0869565217391304E-2</v>
      </c>
      <c r="E12" s="58">
        <f t="shared" si="1"/>
        <v>1.5330827374770617E-2</v>
      </c>
      <c r="F12" s="59">
        <v>6</v>
      </c>
      <c r="G12" s="59">
        <v>5</v>
      </c>
    </row>
    <row r="13" spans="1:7">
      <c r="A13" s="98" t="s">
        <v>48</v>
      </c>
      <c r="B13" s="99">
        <v>1</v>
      </c>
      <c r="C13" s="100">
        <v>195500</v>
      </c>
      <c r="D13" s="78">
        <f t="shared" si="0"/>
        <v>1.0869565217391304E-2</v>
      </c>
      <c r="E13" s="58">
        <f t="shared" si="1"/>
        <v>5.5298464054753796E-3</v>
      </c>
      <c r="F13" s="59">
        <v>6</v>
      </c>
      <c r="G13" s="59">
        <v>7</v>
      </c>
    </row>
    <row r="14" spans="1:7">
      <c r="A14" s="74" t="s">
        <v>16</v>
      </c>
      <c r="B14" s="62">
        <f>SUM(B7:B13)</f>
        <v>92</v>
      </c>
      <c r="C14" s="69">
        <f>SUM(C7:C13)</f>
        <v>35353604</v>
      </c>
      <c r="D14" s="64">
        <f>SUM(D7:D13)</f>
        <v>1</v>
      </c>
      <c r="E14" s="64">
        <f>SUM(E7:E13)</f>
        <v>1</v>
      </c>
      <c r="F14" s="16"/>
      <c r="G14" s="16"/>
    </row>
    <row r="15" spans="1:7" ht="13.5" thickBot="1"/>
    <row r="16" spans="1:7" ht="15.75" thickBot="1">
      <c r="A16" s="126" t="s">
        <v>24</v>
      </c>
      <c r="B16" s="127"/>
      <c r="C16" s="127"/>
      <c r="D16" s="127"/>
      <c r="E16" s="127"/>
      <c r="F16" s="127"/>
      <c r="G16" s="128"/>
    </row>
    <row r="17" spans="1:7">
      <c r="A17" s="17"/>
      <c r="B17" s="17"/>
      <c r="C17" s="67"/>
      <c r="D17" s="18" t="s">
        <v>22</v>
      </c>
      <c r="E17" s="18" t="s">
        <v>22</v>
      </c>
      <c r="F17" s="19" t="s">
        <v>5</v>
      </c>
      <c r="G17" s="19" t="s">
        <v>5</v>
      </c>
    </row>
    <row r="18" spans="1:7">
      <c r="A18" s="20" t="s">
        <v>23</v>
      </c>
      <c r="B18" s="20" t="s">
        <v>7</v>
      </c>
      <c r="C18" s="68" t="s">
        <v>11</v>
      </c>
      <c r="D18" s="21" t="s">
        <v>7</v>
      </c>
      <c r="E18" s="22" t="s">
        <v>11</v>
      </c>
      <c r="F18" s="23" t="s">
        <v>7</v>
      </c>
      <c r="G18" s="23" t="s">
        <v>11</v>
      </c>
    </row>
    <row r="19" spans="1:7">
      <c r="A19" s="101" t="s">
        <v>14</v>
      </c>
      <c r="B19" s="102">
        <v>31</v>
      </c>
      <c r="C19" s="100">
        <v>7880600</v>
      </c>
      <c r="D19" s="96">
        <f t="shared" ref="D19:D25" si="2">B19/$B$26</f>
        <v>0.36470588235294116</v>
      </c>
      <c r="E19" s="58">
        <f t="shared" ref="E19:E25" si="3">C19/$C$26</f>
        <v>0.33023384139657158</v>
      </c>
      <c r="F19" s="104">
        <v>1</v>
      </c>
      <c r="G19" s="59">
        <v>2</v>
      </c>
    </row>
    <row r="20" spans="1:7">
      <c r="A20" s="101" t="s">
        <v>15</v>
      </c>
      <c r="B20" s="99">
        <v>29</v>
      </c>
      <c r="C20" s="103">
        <v>8680396</v>
      </c>
      <c r="D20" s="78">
        <f t="shared" si="2"/>
        <v>0.3411764705882353</v>
      </c>
      <c r="E20" s="97">
        <f t="shared" si="3"/>
        <v>0.3637490185929288</v>
      </c>
      <c r="F20" s="59">
        <v>2</v>
      </c>
      <c r="G20" s="104">
        <v>1</v>
      </c>
    </row>
    <row r="21" spans="1:7">
      <c r="A21" s="98" t="s">
        <v>13</v>
      </c>
      <c r="B21" s="99">
        <v>12</v>
      </c>
      <c r="C21" s="100">
        <v>3646500</v>
      </c>
      <c r="D21" s="78">
        <f t="shared" si="2"/>
        <v>0.14117647058823529</v>
      </c>
      <c r="E21" s="58">
        <f t="shared" si="3"/>
        <v>0.15280533241791214</v>
      </c>
      <c r="F21" s="59">
        <v>3</v>
      </c>
      <c r="G21" s="59">
        <v>3</v>
      </c>
    </row>
    <row r="22" spans="1:7">
      <c r="A22" s="98" t="s">
        <v>12</v>
      </c>
      <c r="B22" s="99">
        <v>9</v>
      </c>
      <c r="C22" s="100">
        <v>2479700</v>
      </c>
      <c r="D22" s="78">
        <f t="shared" si="2"/>
        <v>0.10588235294117647</v>
      </c>
      <c r="E22" s="58">
        <f t="shared" si="3"/>
        <v>0.1039109784167549</v>
      </c>
      <c r="F22" s="59">
        <v>4</v>
      </c>
      <c r="G22" s="59">
        <v>4</v>
      </c>
    </row>
    <row r="23" spans="1:7">
      <c r="A23" s="98" t="s">
        <v>52</v>
      </c>
      <c r="B23" s="99">
        <v>2</v>
      </c>
      <c r="C23" s="100">
        <v>439000</v>
      </c>
      <c r="D23" s="78">
        <f t="shared" si="2"/>
        <v>2.3529411764705882E-2</v>
      </c>
      <c r="E23" s="58">
        <f t="shared" si="3"/>
        <v>1.8396144503349355E-2</v>
      </c>
      <c r="F23" s="59">
        <v>5</v>
      </c>
      <c r="G23" s="59">
        <v>6</v>
      </c>
    </row>
    <row r="24" spans="1:7">
      <c r="A24" s="98" t="s">
        <v>53</v>
      </c>
      <c r="B24" s="99">
        <v>1</v>
      </c>
      <c r="C24" s="100">
        <v>542000</v>
      </c>
      <c r="D24" s="78">
        <f t="shared" si="2"/>
        <v>1.1764705882352941E-2</v>
      </c>
      <c r="E24" s="58">
        <f t="shared" si="3"/>
        <v>2.2712324193201253E-2</v>
      </c>
      <c r="F24" s="59">
        <v>6</v>
      </c>
      <c r="G24" s="59">
        <v>5</v>
      </c>
    </row>
    <row r="25" spans="1:7">
      <c r="A25" s="98" t="s">
        <v>48</v>
      </c>
      <c r="B25" s="99">
        <v>1</v>
      </c>
      <c r="C25" s="100">
        <v>195500</v>
      </c>
      <c r="D25" s="78">
        <f t="shared" si="2"/>
        <v>1.1764705882352941E-2</v>
      </c>
      <c r="E25" s="58">
        <f t="shared" si="3"/>
        <v>8.1923604792820022E-3</v>
      </c>
      <c r="F25" s="59">
        <v>6</v>
      </c>
      <c r="G25" s="59">
        <v>7</v>
      </c>
    </row>
    <row r="26" spans="1:7">
      <c r="A26" s="74" t="s">
        <v>16</v>
      </c>
      <c r="B26" s="62">
        <f>SUM(B19:B25)</f>
        <v>85</v>
      </c>
      <c r="C26" s="69">
        <f>SUM(C19:C25)</f>
        <v>23863696</v>
      </c>
      <c r="D26" s="80">
        <f>SUM(D19:D25)</f>
        <v>0.99999999999999978</v>
      </c>
      <c r="E26" s="64">
        <f>SUM(E19:E25)</f>
        <v>1</v>
      </c>
      <c r="F26" s="16"/>
      <c r="G26" s="16"/>
    </row>
    <row r="27" spans="1:7" ht="13.5" thickBot="1"/>
    <row r="28" spans="1:7" ht="15.75" thickBot="1">
      <c r="A28" s="126" t="s">
        <v>25</v>
      </c>
      <c r="B28" s="127"/>
      <c r="C28" s="127"/>
      <c r="D28" s="127"/>
      <c r="E28" s="127"/>
      <c r="F28" s="127"/>
      <c r="G28" s="128"/>
    </row>
    <row r="29" spans="1:7">
      <c r="A29" s="24"/>
      <c r="B29" s="24"/>
      <c r="C29" s="70"/>
      <c r="D29" s="18" t="s">
        <v>22</v>
      </c>
      <c r="E29" s="18" t="s">
        <v>22</v>
      </c>
      <c r="F29" s="19" t="s">
        <v>5</v>
      </c>
      <c r="G29" s="19" t="s">
        <v>5</v>
      </c>
    </row>
    <row r="30" spans="1:7">
      <c r="A30" s="20" t="s">
        <v>23</v>
      </c>
      <c r="B30" s="20" t="s">
        <v>7</v>
      </c>
      <c r="C30" s="68" t="s">
        <v>11</v>
      </c>
      <c r="D30" s="22" t="s">
        <v>7</v>
      </c>
      <c r="E30" s="22" t="s">
        <v>11</v>
      </c>
      <c r="F30" s="23" t="s">
        <v>7</v>
      </c>
      <c r="G30" s="23" t="s">
        <v>11</v>
      </c>
    </row>
    <row r="31" spans="1:7">
      <c r="A31" s="101" t="s">
        <v>52</v>
      </c>
      <c r="B31" s="102">
        <v>8</v>
      </c>
      <c r="C31" s="103">
        <v>2938579</v>
      </c>
      <c r="D31" s="97">
        <f>B31/$B$33</f>
        <v>0.88888888888888884</v>
      </c>
      <c r="E31" s="97">
        <f>C31/$C$33</f>
        <v>0.8333010249409295</v>
      </c>
      <c r="F31" s="104">
        <v>1</v>
      </c>
      <c r="G31" s="104">
        <v>1</v>
      </c>
    </row>
    <row r="32" spans="1:7">
      <c r="A32" s="98" t="s">
        <v>14</v>
      </c>
      <c r="B32" s="99">
        <v>1</v>
      </c>
      <c r="C32" s="100">
        <v>587852.52</v>
      </c>
      <c r="D32" s="58">
        <f>B32/$B$33</f>
        <v>0.1111111111111111</v>
      </c>
      <c r="E32" s="58">
        <f>C32/$C$33</f>
        <v>0.16669897505907047</v>
      </c>
      <c r="F32" s="59">
        <v>2</v>
      </c>
      <c r="G32" s="59">
        <v>2</v>
      </c>
    </row>
    <row r="33" spans="1:7">
      <c r="A33" s="74" t="s">
        <v>16</v>
      </c>
      <c r="B33" s="62">
        <f>SUM(B31:B32)</f>
        <v>9</v>
      </c>
      <c r="C33" s="69">
        <f>SUM(C31:C32)</f>
        <v>3526431.52</v>
      </c>
      <c r="D33" s="64">
        <f>SUM(D31:D32)</f>
        <v>1</v>
      </c>
      <c r="E33" s="64">
        <f>SUM(E31:E32)</f>
        <v>1</v>
      </c>
      <c r="F33" s="16"/>
      <c r="G33" s="16"/>
    </row>
    <row r="34" spans="1:7" ht="13.5" thickBot="1"/>
    <row r="35" spans="1:7" ht="15.75" thickBot="1">
      <c r="A35" s="126" t="s">
        <v>26</v>
      </c>
      <c r="B35" s="127"/>
      <c r="C35" s="127"/>
      <c r="D35" s="127"/>
      <c r="E35" s="127"/>
      <c r="F35" s="127"/>
      <c r="G35" s="128"/>
    </row>
    <row r="36" spans="1:7">
      <c r="A36" s="24"/>
      <c r="B36" s="24"/>
      <c r="C36" s="70"/>
      <c r="D36" s="18" t="s">
        <v>22</v>
      </c>
      <c r="E36" s="18" t="s">
        <v>22</v>
      </c>
      <c r="F36" s="19" t="s">
        <v>5</v>
      </c>
      <c r="G36" s="19" t="s">
        <v>5</v>
      </c>
    </row>
    <row r="37" spans="1:7">
      <c r="A37" s="20" t="s">
        <v>23</v>
      </c>
      <c r="B37" s="20" t="s">
        <v>7</v>
      </c>
      <c r="C37" s="68" t="s">
        <v>11</v>
      </c>
      <c r="D37" s="22" t="s">
        <v>7</v>
      </c>
      <c r="E37" s="22" t="s">
        <v>11</v>
      </c>
      <c r="F37" s="23" t="s">
        <v>7</v>
      </c>
      <c r="G37" s="23" t="s">
        <v>11</v>
      </c>
    </row>
    <row r="38" spans="1:7">
      <c r="A38" s="101" t="s">
        <v>15</v>
      </c>
      <c r="B38" s="102">
        <v>4</v>
      </c>
      <c r="C38" s="103">
        <v>7440000</v>
      </c>
      <c r="D38" s="97">
        <f>B38/$B$40</f>
        <v>0.8</v>
      </c>
      <c r="E38" s="97">
        <f>C38/$C$40</f>
        <v>0.72303206997084546</v>
      </c>
      <c r="F38" s="104">
        <v>1</v>
      </c>
      <c r="G38" s="104">
        <v>1</v>
      </c>
    </row>
    <row r="39" spans="1:7">
      <c r="A39" s="98" t="s">
        <v>13</v>
      </c>
      <c r="B39" s="99">
        <v>1</v>
      </c>
      <c r="C39" s="100">
        <v>2850000</v>
      </c>
      <c r="D39" s="58">
        <f>B39/$B$40</f>
        <v>0.2</v>
      </c>
      <c r="E39" s="58">
        <f>C39/$C$40</f>
        <v>0.27696793002915454</v>
      </c>
      <c r="F39" s="59">
        <v>2</v>
      </c>
      <c r="G39" s="59">
        <v>2</v>
      </c>
    </row>
    <row r="40" spans="1:7">
      <c r="A40" s="62" t="s">
        <v>16</v>
      </c>
      <c r="B40" s="62">
        <f>SUM(B38:B39)</f>
        <v>5</v>
      </c>
      <c r="C40" s="69">
        <f>SUM(C38:C39)</f>
        <v>10290000</v>
      </c>
      <c r="D40" s="64">
        <f>SUM(D38:D39)</f>
        <v>1</v>
      </c>
      <c r="E40" s="64">
        <f>SUM(E38:E39)</f>
        <v>1</v>
      </c>
      <c r="F40" s="16"/>
      <c r="G40" s="16"/>
    </row>
    <row r="41" spans="1:7" ht="13.5" thickBot="1"/>
    <row r="42" spans="1:7" ht="15.75" thickBot="1">
      <c r="A42" s="126" t="s">
        <v>27</v>
      </c>
      <c r="B42" s="127"/>
      <c r="C42" s="127"/>
      <c r="D42" s="127"/>
      <c r="E42" s="127"/>
      <c r="F42" s="127"/>
      <c r="G42" s="128"/>
    </row>
    <row r="43" spans="1:7">
      <c r="A43" s="24"/>
      <c r="B43" s="24"/>
      <c r="C43" s="70"/>
      <c r="D43" s="18" t="s">
        <v>22</v>
      </c>
      <c r="E43" s="18" t="s">
        <v>22</v>
      </c>
      <c r="F43" s="19" t="s">
        <v>5</v>
      </c>
      <c r="G43" s="19" t="s">
        <v>5</v>
      </c>
    </row>
    <row r="44" spans="1:7">
      <c r="A44" s="20" t="s">
        <v>23</v>
      </c>
      <c r="B44" s="20" t="s">
        <v>7</v>
      </c>
      <c r="C44" s="68" t="s">
        <v>11</v>
      </c>
      <c r="D44" s="22" t="s">
        <v>7</v>
      </c>
      <c r="E44" s="22" t="s">
        <v>11</v>
      </c>
      <c r="F44" s="23" t="s">
        <v>7</v>
      </c>
      <c r="G44" s="23" t="s">
        <v>11</v>
      </c>
    </row>
    <row r="45" spans="1:7">
      <c r="A45" s="101" t="s">
        <v>13</v>
      </c>
      <c r="B45" s="102">
        <v>1</v>
      </c>
      <c r="C45" s="103">
        <v>1109908</v>
      </c>
      <c r="D45" s="105">
        <f>B45/$B$47</f>
        <v>0.5</v>
      </c>
      <c r="E45" s="106">
        <f>C45/$C$47</f>
        <v>0.9249942495591329</v>
      </c>
      <c r="F45" s="104">
        <v>1</v>
      </c>
      <c r="G45" s="104">
        <v>1</v>
      </c>
    </row>
    <row r="46" spans="1:7">
      <c r="A46" s="101" t="s">
        <v>14</v>
      </c>
      <c r="B46" s="102">
        <v>1</v>
      </c>
      <c r="C46" s="100">
        <v>90000</v>
      </c>
      <c r="D46" s="105">
        <f>B46/$B$47</f>
        <v>0.5</v>
      </c>
      <c r="E46" s="82">
        <f>C46/$C$47</f>
        <v>7.5005750440867131E-2</v>
      </c>
      <c r="F46" s="107">
        <v>1</v>
      </c>
      <c r="G46" s="83">
        <v>2</v>
      </c>
    </row>
    <row r="47" spans="1:7">
      <c r="A47" s="62" t="s">
        <v>16</v>
      </c>
      <c r="B47" s="62">
        <f>SUM(B45:B46)</f>
        <v>2</v>
      </c>
      <c r="C47" s="69">
        <f>SUM(C45:C46)</f>
        <v>1199908</v>
      </c>
      <c r="D47" s="64">
        <f>SUM(D45:D46)</f>
        <v>1</v>
      </c>
      <c r="E47" s="64">
        <f>SUM(E45:E46)</f>
        <v>1</v>
      </c>
      <c r="F47" s="16"/>
      <c r="G47" s="16"/>
    </row>
    <row r="49" spans="1:2">
      <c r="A49" s="125" t="s">
        <v>19</v>
      </c>
      <c r="B49" s="125"/>
    </row>
    <row r="50" spans="1:2">
      <c r="A50" s="10" t="s">
        <v>20</v>
      </c>
    </row>
  </sheetData>
  <mergeCells count="6">
    <mergeCell ref="A42:G42"/>
    <mergeCell ref="A49:B49"/>
    <mergeCell ref="A4:G4"/>
    <mergeCell ref="A16:G16"/>
    <mergeCell ref="A28:G28"/>
    <mergeCell ref="A35:G35"/>
  </mergeCells>
  <phoneticPr fontId="2" type="noConversion"/>
  <hyperlinks>
    <hyperlink ref="A50" r:id="rId1"/>
  </hyperlinks>
  <pageMargins left="0.75" right="0.75" top="1" bottom="1" header="0.5" footer="0.5"/>
  <pageSetup scale="81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Normal="100" workbookViewId="0">
      <selection activeCell="G1" sqref="G1"/>
    </sheetView>
  </sheetViews>
  <sheetFormatPr defaultRowHeight="12.75"/>
  <cols>
    <col min="1" max="1" width="26.5703125" customWidth="1"/>
    <col min="2" max="2" width="12.5703125" customWidth="1"/>
    <col min="3" max="3" width="18.85546875" style="66" customWidth="1"/>
    <col min="4" max="4" width="11.5703125" style="11" customWidth="1"/>
    <col min="5" max="5" width="17.42578125" style="11" customWidth="1"/>
    <col min="6" max="6" width="11.42578125" customWidth="1"/>
    <col min="7" max="7" width="16.85546875" customWidth="1"/>
  </cols>
  <sheetData>
    <row r="1" spans="1:7" ht="18">
      <c r="A1" s="2" t="s">
        <v>2</v>
      </c>
      <c r="G1" s="65"/>
    </row>
    <row r="2" spans="1:7">
      <c r="A2" s="3" t="str">
        <f>'OVERALL SALES AND LOANS STATS'!A2</f>
        <v>Reporting Period: JULY, 2017</v>
      </c>
    </row>
    <row r="3" spans="1:7" ht="13.5" thickBot="1"/>
    <row r="4" spans="1:7" ht="15.75" thickBot="1">
      <c r="A4" s="132" t="s">
        <v>28</v>
      </c>
      <c r="B4" s="133"/>
      <c r="C4" s="133"/>
      <c r="D4" s="133"/>
      <c r="E4" s="133"/>
      <c r="F4" s="133"/>
      <c r="G4" s="134"/>
    </row>
    <row r="5" spans="1:7">
      <c r="A5" s="17"/>
      <c r="B5" s="17"/>
      <c r="C5" s="67"/>
      <c r="D5" s="18" t="s">
        <v>22</v>
      </c>
      <c r="E5" s="18" t="s">
        <v>22</v>
      </c>
      <c r="F5" s="19" t="s">
        <v>5</v>
      </c>
      <c r="G5" s="19" t="s">
        <v>5</v>
      </c>
    </row>
    <row r="6" spans="1:7">
      <c r="A6" s="25" t="s">
        <v>6</v>
      </c>
      <c r="B6" s="26" t="s">
        <v>7</v>
      </c>
      <c r="C6" s="77" t="s">
        <v>11</v>
      </c>
      <c r="D6" s="22" t="s">
        <v>7</v>
      </c>
      <c r="E6" s="22" t="s">
        <v>11</v>
      </c>
      <c r="F6" s="23" t="s">
        <v>7</v>
      </c>
      <c r="G6" s="23" t="s">
        <v>11</v>
      </c>
    </row>
    <row r="7" spans="1:7">
      <c r="A7" s="111" t="s">
        <v>13</v>
      </c>
      <c r="B7" s="112">
        <v>3</v>
      </c>
      <c r="C7" s="113">
        <v>977260</v>
      </c>
      <c r="D7" s="96">
        <f>B7/$B$12</f>
        <v>0.23076923076923078</v>
      </c>
      <c r="E7" s="97">
        <f>C7/$C$12</f>
        <v>0.33413476990154367</v>
      </c>
      <c r="F7" s="104">
        <v>1</v>
      </c>
      <c r="G7" s="104">
        <v>1</v>
      </c>
    </row>
    <row r="8" spans="1:7">
      <c r="A8" s="111" t="s">
        <v>14</v>
      </c>
      <c r="B8" s="112">
        <v>3</v>
      </c>
      <c r="C8" s="110">
        <v>651000</v>
      </c>
      <c r="D8" s="96">
        <f>B8/$B$12</f>
        <v>0.23076923076923078</v>
      </c>
      <c r="E8" s="58">
        <f>C8/$C$12</f>
        <v>0.22258327896967534</v>
      </c>
      <c r="F8" s="104">
        <v>1</v>
      </c>
      <c r="G8" s="59">
        <v>2</v>
      </c>
    </row>
    <row r="9" spans="1:7">
      <c r="A9" s="108" t="s">
        <v>15</v>
      </c>
      <c r="B9" s="109">
        <v>3</v>
      </c>
      <c r="C9" s="110">
        <v>485523</v>
      </c>
      <c r="D9" s="78">
        <f>B9/$B$12</f>
        <v>0.23076923076923078</v>
      </c>
      <c r="E9" s="58">
        <f>C9/$C$12</f>
        <v>0.16600507120613467</v>
      </c>
      <c r="F9" s="59">
        <v>1</v>
      </c>
      <c r="G9" s="59">
        <v>3</v>
      </c>
    </row>
    <row r="10" spans="1:7">
      <c r="A10" s="108" t="s">
        <v>12</v>
      </c>
      <c r="B10" s="109">
        <v>2</v>
      </c>
      <c r="C10" s="110">
        <v>418400</v>
      </c>
      <c r="D10" s="78">
        <f>B10/$B$12</f>
        <v>0.15384615384615385</v>
      </c>
      <c r="E10" s="58">
        <f>C10/$C$12</f>
        <v>0.14305505978634742</v>
      </c>
      <c r="F10" s="59">
        <v>2</v>
      </c>
      <c r="G10" s="59">
        <v>4</v>
      </c>
    </row>
    <row r="11" spans="1:7">
      <c r="A11" s="108" t="s">
        <v>48</v>
      </c>
      <c r="B11" s="109">
        <v>2</v>
      </c>
      <c r="C11" s="110">
        <v>392565</v>
      </c>
      <c r="D11" s="78">
        <f>B11/$B$12</f>
        <v>0.15384615384615385</v>
      </c>
      <c r="E11" s="58">
        <f>C11/$C$12</f>
        <v>0.13422182013629891</v>
      </c>
      <c r="F11" s="59">
        <v>2</v>
      </c>
      <c r="G11" s="59">
        <v>5</v>
      </c>
    </row>
    <row r="12" spans="1:7">
      <c r="A12" s="75" t="s">
        <v>16</v>
      </c>
      <c r="B12" s="62">
        <f>SUM(B7:B11)</f>
        <v>13</v>
      </c>
      <c r="C12" s="69">
        <f>SUM(C7:C11)</f>
        <v>2924748</v>
      </c>
      <c r="D12" s="64">
        <f>SUM(D8:D11)</f>
        <v>0.76923076923076927</v>
      </c>
      <c r="E12" s="64">
        <f>SUM(E8:E11)</f>
        <v>0.66586523009845633</v>
      </c>
      <c r="F12" s="16"/>
      <c r="G12" s="16"/>
    </row>
    <row r="13" spans="1:7" ht="13.5" thickBot="1"/>
    <row r="14" spans="1:7" ht="15.75" thickBot="1">
      <c r="A14" s="129" t="s">
        <v>29</v>
      </c>
      <c r="B14" s="130"/>
      <c r="C14" s="130"/>
      <c r="D14" s="130"/>
      <c r="E14" s="130"/>
      <c r="F14" s="130"/>
      <c r="G14" s="131"/>
    </row>
    <row r="15" spans="1:7">
      <c r="A15" s="17"/>
      <c r="B15" s="17"/>
      <c r="C15" s="67"/>
      <c r="D15" s="18" t="s">
        <v>22</v>
      </c>
      <c r="E15" s="18" t="s">
        <v>22</v>
      </c>
      <c r="F15" s="19" t="s">
        <v>5</v>
      </c>
      <c r="G15" s="19" t="s">
        <v>5</v>
      </c>
    </row>
    <row r="16" spans="1:7">
      <c r="A16" s="25" t="s">
        <v>6</v>
      </c>
      <c r="B16" s="26" t="s">
        <v>7</v>
      </c>
      <c r="C16" s="77" t="s">
        <v>11</v>
      </c>
      <c r="D16" s="22" t="s">
        <v>7</v>
      </c>
      <c r="E16" s="22" t="s">
        <v>11</v>
      </c>
      <c r="F16" s="23" t="s">
        <v>7</v>
      </c>
      <c r="G16" s="23" t="s">
        <v>11</v>
      </c>
    </row>
    <row r="17" spans="1:7" ht="25.5">
      <c r="A17" s="86" t="s">
        <v>54</v>
      </c>
      <c r="B17" s="84"/>
      <c r="C17" s="85"/>
      <c r="D17" s="78"/>
      <c r="E17" s="81"/>
      <c r="F17" s="59"/>
      <c r="G17" s="59"/>
    </row>
    <row r="18" spans="1:7">
      <c r="A18" s="62" t="s">
        <v>16</v>
      </c>
      <c r="B18" s="62">
        <f>SUM(B17:B17)</f>
        <v>0</v>
      </c>
      <c r="C18" s="69">
        <f>SUM(C17:C17)</f>
        <v>0</v>
      </c>
      <c r="D18" s="64"/>
      <c r="E18" s="64"/>
      <c r="F18" s="16"/>
      <c r="G18" s="16"/>
    </row>
    <row r="19" spans="1:7" ht="13.5" thickBot="1"/>
    <row r="20" spans="1:7" ht="15.75" thickBot="1">
      <c r="A20" s="129" t="s">
        <v>30</v>
      </c>
      <c r="B20" s="130"/>
      <c r="C20" s="130"/>
      <c r="D20" s="130"/>
      <c r="E20" s="130"/>
      <c r="F20" s="130"/>
      <c r="G20" s="131"/>
    </row>
    <row r="21" spans="1:7">
      <c r="A21" s="17"/>
      <c r="B21" s="17"/>
      <c r="C21" s="67"/>
      <c r="D21" s="18" t="s">
        <v>22</v>
      </c>
      <c r="E21" s="18" t="s">
        <v>22</v>
      </c>
      <c r="F21" s="19" t="s">
        <v>5</v>
      </c>
      <c r="G21" s="19" t="s">
        <v>5</v>
      </c>
    </row>
    <row r="22" spans="1:7">
      <c r="A22" s="25" t="s">
        <v>6</v>
      </c>
      <c r="B22" s="26" t="s">
        <v>7</v>
      </c>
      <c r="C22" s="77" t="s">
        <v>11</v>
      </c>
      <c r="D22" s="22" t="s">
        <v>7</v>
      </c>
      <c r="E22" s="22" t="s">
        <v>11</v>
      </c>
      <c r="F22" s="23" t="s">
        <v>7</v>
      </c>
      <c r="G22" s="23" t="s">
        <v>11</v>
      </c>
    </row>
    <row r="23" spans="1:7">
      <c r="A23" s="111" t="s">
        <v>14</v>
      </c>
      <c r="B23" s="112">
        <v>1</v>
      </c>
      <c r="C23" s="113">
        <v>341600</v>
      </c>
      <c r="D23" s="96">
        <v>1</v>
      </c>
      <c r="E23" s="114">
        <v>1</v>
      </c>
      <c r="F23" s="104">
        <v>1</v>
      </c>
      <c r="G23" s="104">
        <v>1</v>
      </c>
    </row>
    <row r="24" spans="1:7">
      <c r="A24" s="62" t="s">
        <v>16</v>
      </c>
      <c r="B24" s="62">
        <f>SUM(B23:B23)</f>
        <v>1</v>
      </c>
      <c r="C24" s="69">
        <f>SUM(C23:C23)</f>
        <v>341600</v>
      </c>
      <c r="D24" s="76">
        <v>1</v>
      </c>
      <c r="E24" s="76">
        <v>1</v>
      </c>
      <c r="F24" s="16"/>
      <c r="G24" s="16"/>
    </row>
    <row r="25" spans="1:7" ht="13.5" thickBot="1"/>
    <row r="26" spans="1:7" ht="15.75" thickBot="1">
      <c r="A26" s="129" t="s">
        <v>31</v>
      </c>
      <c r="B26" s="130"/>
      <c r="C26" s="130"/>
      <c r="D26" s="130"/>
      <c r="E26" s="130"/>
      <c r="F26" s="130"/>
      <c r="G26" s="131"/>
    </row>
    <row r="27" spans="1:7">
      <c r="A27" s="17"/>
      <c r="B27" s="17"/>
      <c r="C27" s="67"/>
      <c r="D27" s="18" t="s">
        <v>22</v>
      </c>
      <c r="E27" s="18" t="s">
        <v>22</v>
      </c>
      <c r="F27" s="19" t="s">
        <v>5</v>
      </c>
      <c r="G27" s="19" t="s">
        <v>5</v>
      </c>
    </row>
    <row r="28" spans="1:7">
      <c r="A28" s="25" t="s">
        <v>6</v>
      </c>
      <c r="B28" s="26" t="s">
        <v>7</v>
      </c>
      <c r="C28" s="77" t="s">
        <v>11</v>
      </c>
      <c r="D28" s="22" t="s">
        <v>7</v>
      </c>
      <c r="E28" s="22" t="s">
        <v>11</v>
      </c>
      <c r="F28" s="23" t="s">
        <v>7</v>
      </c>
      <c r="G28" s="23" t="s">
        <v>11</v>
      </c>
    </row>
    <row r="29" spans="1:7">
      <c r="A29" s="111" t="s">
        <v>15</v>
      </c>
      <c r="B29" s="112">
        <v>3</v>
      </c>
      <c r="C29" s="113">
        <v>182435.3</v>
      </c>
      <c r="D29" s="96">
        <f>B29/$B$32</f>
        <v>0.375</v>
      </c>
      <c r="E29" s="97">
        <f>C29/$C$32</f>
        <v>0.49235605892340079</v>
      </c>
      <c r="F29" s="104">
        <v>1</v>
      </c>
      <c r="G29" s="104">
        <v>1</v>
      </c>
    </row>
    <row r="30" spans="1:7">
      <c r="A30" s="111" t="s">
        <v>13</v>
      </c>
      <c r="B30" s="112">
        <v>3</v>
      </c>
      <c r="C30" s="110">
        <v>143700</v>
      </c>
      <c r="D30" s="96">
        <f>B30/$B$32</f>
        <v>0.375</v>
      </c>
      <c r="E30" s="58">
        <f>C30/$C$32</f>
        <v>0.38781730107765711</v>
      </c>
      <c r="F30" s="104">
        <v>1</v>
      </c>
      <c r="G30" s="59">
        <v>2</v>
      </c>
    </row>
    <row r="31" spans="1:7">
      <c r="A31" s="108" t="s">
        <v>12</v>
      </c>
      <c r="B31" s="109">
        <v>2</v>
      </c>
      <c r="C31" s="110">
        <v>44400</v>
      </c>
      <c r="D31" s="78">
        <f>B31/$B$32</f>
        <v>0.25</v>
      </c>
      <c r="E31" s="58">
        <f>C31/$C$32</f>
        <v>0.11982663999894208</v>
      </c>
      <c r="F31" s="59">
        <v>2</v>
      </c>
      <c r="G31" s="59">
        <v>3</v>
      </c>
    </row>
    <row r="32" spans="1:7">
      <c r="A32" s="75" t="s">
        <v>16</v>
      </c>
      <c r="B32" s="62">
        <f>SUM(B29:B31)</f>
        <v>8</v>
      </c>
      <c r="C32" s="69">
        <f>SUM(C29:C31)</f>
        <v>370535.3</v>
      </c>
      <c r="D32" s="64">
        <f>SUM(D29:D31)</f>
        <v>1</v>
      </c>
      <c r="E32" s="64">
        <f>SUM(E29:E31)</f>
        <v>1</v>
      </c>
      <c r="F32" s="16"/>
      <c r="G32" s="16"/>
    </row>
    <row r="33" spans="1:7" ht="13.5" thickBot="1"/>
    <row r="34" spans="1:7" ht="15.75" thickBot="1">
      <c r="A34" s="129" t="s">
        <v>32</v>
      </c>
      <c r="B34" s="130"/>
      <c r="C34" s="130"/>
      <c r="D34" s="130"/>
      <c r="E34" s="130"/>
      <c r="F34" s="130"/>
      <c r="G34" s="131"/>
    </row>
    <row r="35" spans="1:7">
      <c r="A35" s="17"/>
      <c r="B35" s="17"/>
      <c r="C35" s="67"/>
      <c r="D35" s="18" t="s">
        <v>22</v>
      </c>
      <c r="E35" s="18" t="s">
        <v>22</v>
      </c>
      <c r="F35" s="19" t="s">
        <v>5</v>
      </c>
      <c r="G35" s="19" t="s">
        <v>5</v>
      </c>
    </row>
    <row r="36" spans="1:7" ht="11.25" customHeight="1">
      <c r="A36" s="25" t="s">
        <v>6</v>
      </c>
      <c r="B36" s="26" t="s">
        <v>7</v>
      </c>
      <c r="C36" s="77" t="s">
        <v>11</v>
      </c>
      <c r="D36" s="22" t="s">
        <v>7</v>
      </c>
      <c r="E36" s="22" t="s">
        <v>11</v>
      </c>
      <c r="F36" s="23" t="s">
        <v>7</v>
      </c>
      <c r="G36" s="23" t="s">
        <v>11</v>
      </c>
    </row>
    <row r="37" spans="1:7" ht="12.75" customHeight="1">
      <c r="A37" s="111" t="s">
        <v>15</v>
      </c>
      <c r="B37" s="112">
        <v>1</v>
      </c>
      <c r="C37" s="113">
        <v>175000</v>
      </c>
      <c r="D37" s="96">
        <f>B37/$B$38</f>
        <v>1</v>
      </c>
      <c r="E37" s="114">
        <f>C37/$C$38</f>
        <v>1</v>
      </c>
      <c r="F37" s="104">
        <v>1</v>
      </c>
      <c r="G37" s="104">
        <v>1</v>
      </c>
    </row>
    <row r="38" spans="1:7">
      <c r="A38" s="75" t="s">
        <v>16</v>
      </c>
      <c r="B38" s="62">
        <f>SUM(B37:B37)</f>
        <v>1</v>
      </c>
      <c r="C38" s="69">
        <f>SUM(C37:C37)</f>
        <v>175000</v>
      </c>
      <c r="D38" s="64">
        <f>SUM(D37)</f>
        <v>1</v>
      </c>
      <c r="E38" s="64">
        <f>SUM(E37)</f>
        <v>1</v>
      </c>
      <c r="F38" s="16"/>
      <c r="G38" s="16"/>
    </row>
    <row r="40" spans="1:7">
      <c r="A40" s="125" t="s">
        <v>19</v>
      </c>
      <c r="B40" s="125"/>
    </row>
    <row r="41" spans="1:7">
      <c r="A41" s="10" t="s">
        <v>20</v>
      </c>
    </row>
  </sheetData>
  <mergeCells count="6">
    <mergeCell ref="A34:G34"/>
    <mergeCell ref="A40:B40"/>
    <mergeCell ref="A4:G4"/>
    <mergeCell ref="A14:G14"/>
    <mergeCell ref="A20:G20"/>
    <mergeCell ref="A26:G26"/>
  </mergeCells>
  <phoneticPr fontId="2" type="noConversion"/>
  <hyperlinks>
    <hyperlink ref="A41" r:id="rId1"/>
  </hyperlinks>
  <pageMargins left="0.75" right="0.75" top="1" bottom="1" header="0.5" footer="0.5"/>
  <pageSetup scale="79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3"/>
  <sheetViews>
    <sheetView zoomScaleNormal="100" workbookViewId="0">
      <selection activeCell="G1" sqref="G1"/>
    </sheetView>
  </sheetViews>
  <sheetFormatPr defaultRowHeight="12.75"/>
  <cols>
    <col min="1" max="1" width="31.140625" customWidth="1"/>
    <col min="2" max="2" width="20.42578125" customWidth="1"/>
    <col min="3" max="3" width="9" customWidth="1"/>
    <col min="4" max="4" width="12.28515625" customWidth="1"/>
    <col min="5" max="5" width="15.28515625" customWidth="1"/>
    <col min="6" max="6" width="18.5703125" customWidth="1"/>
    <col min="7" max="7" width="21.5703125" bestFit="1" customWidth="1"/>
  </cols>
  <sheetData>
    <row r="1" spans="1:7" ht="18">
      <c r="A1" s="2" t="s">
        <v>3</v>
      </c>
    </row>
    <row r="2" spans="1:7">
      <c r="A2" s="3" t="str">
        <f>'OVERALL SALES AND LOANS STATS'!A2</f>
        <v>Reporting Period: JULY, 2017</v>
      </c>
    </row>
    <row r="5" spans="1:7">
      <c r="A5" s="27" t="s">
        <v>33</v>
      </c>
      <c r="B5" s="28" t="s">
        <v>38</v>
      </c>
    </row>
    <row r="6" spans="1:7" ht="13.5" thickBot="1"/>
    <row r="7" spans="1:7" ht="15.75" thickTop="1">
      <c r="A7" s="29" t="s">
        <v>6</v>
      </c>
      <c r="B7" s="30" t="s">
        <v>55</v>
      </c>
      <c r="C7" s="30" t="s">
        <v>34</v>
      </c>
      <c r="D7" s="31" t="s">
        <v>7</v>
      </c>
      <c r="E7" s="31" t="s">
        <v>40</v>
      </c>
      <c r="F7" s="31" t="s">
        <v>9</v>
      </c>
      <c r="G7" s="31" t="s">
        <v>41</v>
      </c>
    </row>
    <row r="8" spans="1:7">
      <c r="A8" s="42" t="s">
        <v>48</v>
      </c>
      <c r="B8" s="43"/>
      <c r="C8" s="43"/>
      <c r="D8" s="32">
        <v>1</v>
      </c>
      <c r="E8" s="33">
        <v>195500</v>
      </c>
      <c r="F8" s="34">
        <v>9.9009900990099011E-3</v>
      </c>
      <c r="G8" s="34">
        <v>5.0282875873257429E-3</v>
      </c>
    </row>
    <row r="9" spans="1:7">
      <c r="A9" s="44"/>
      <c r="B9" s="56" t="s">
        <v>56</v>
      </c>
      <c r="C9" s="56"/>
      <c r="D9" s="53">
        <v>1</v>
      </c>
      <c r="E9" s="54">
        <v>195500</v>
      </c>
      <c r="F9" s="55">
        <v>9.9009900990099011E-3</v>
      </c>
      <c r="G9" s="55">
        <v>5.0282875873257429E-3</v>
      </c>
    </row>
    <row r="10" spans="1:7">
      <c r="A10" s="44"/>
      <c r="B10" s="46"/>
      <c r="C10" s="45" t="s">
        <v>57</v>
      </c>
      <c r="D10" s="35">
        <v>1</v>
      </c>
      <c r="E10" s="36">
        <v>195500</v>
      </c>
      <c r="F10" s="37">
        <v>9.9009900990099011E-3</v>
      </c>
      <c r="G10" s="38">
        <v>5.0282875873257429E-3</v>
      </c>
    </row>
    <row r="11" spans="1:7">
      <c r="A11" s="44"/>
      <c r="B11" s="46"/>
      <c r="C11" s="46"/>
      <c r="D11" s="39"/>
      <c r="E11" s="40"/>
      <c r="F11" s="41"/>
      <c r="G11" s="41"/>
    </row>
    <row r="12" spans="1:7">
      <c r="A12" s="42" t="s">
        <v>12</v>
      </c>
      <c r="B12" s="43"/>
      <c r="C12" s="43"/>
      <c r="D12" s="32">
        <v>9</v>
      </c>
      <c r="E12" s="33">
        <v>2479700</v>
      </c>
      <c r="F12" s="34">
        <v>8.9108910891089105E-2</v>
      </c>
      <c r="G12" s="34">
        <v>6.3778233914535271E-2</v>
      </c>
    </row>
    <row r="13" spans="1:7">
      <c r="A13" s="44"/>
      <c r="B13" s="56" t="s">
        <v>58</v>
      </c>
      <c r="C13" s="56"/>
      <c r="D13" s="53">
        <v>2</v>
      </c>
      <c r="E13" s="54">
        <v>552700</v>
      </c>
      <c r="F13" s="55">
        <v>1.9801980198019802E-2</v>
      </c>
      <c r="G13" s="55">
        <v>1.4215521992403776E-2</v>
      </c>
    </row>
    <row r="14" spans="1:7">
      <c r="A14" s="44"/>
      <c r="B14" s="46"/>
      <c r="C14" s="45" t="s">
        <v>59</v>
      </c>
      <c r="D14" s="35">
        <v>2</v>
      </c>
      <c r="E14" s="36">
        <v>552700</v>
      </c>
      <c r="F14" s="37">
        <v>1.9801980198019802E-2</v>
      </c>
      <c r="G14" s="38">
        <v>1.4215521992403776E-2</v>
      </c>
    </row>
    <row r="15" spans="1:7">
      <c r="A15" s="44"/>
      <c r="B15" s="46"/>
      <c r="C15" s="46"/>
      <c r="D15" s="39"/>
      <c r="E15" s="40"/>
      <c r="F15" s="41"/>
      <c r="G15" s="41"/>
    </row>
    <row r="16" spans="1:7">
      <c r="A16" s="44"/>
      <c r="B16" s="56" t="s">
        <v>60</v>
      </c>
      <c r="C16" s="56"/>
      <c r="D16" s="53">
        <v>6</v>
      </c>
      <c r="E16" s="54">
        <v>1712000</v>
      </c>
      <c r="F16" s="55">
        <v>5.9405940594059403E-2</v>
      </c>
      <c r="G16" s="55">
        <v>4.4032881583128756E-2</v>
      </c>
    </row>
    <row r="17" spans="1:7">
      <c r="A17" s="44"/>
      <c r="B17" s="46"/>
      <c r="C17" s="45" t="s">
        <v>61</v>
      </c>
      <c r="D17" s="35">
        <v>2</v>
      </c>
      <c r="E17" s="36">
        <v>807500</v>
      </c>
      <c r="F17" s="37">
        <v>1.9801980198019802E-2</v>
      </c>
      <c r="G17" s="38">
        <v>2.0769013947649809E-2</v>
      </c>
    </row>
    <row r="18" spans="1:7">
      <c r="A18" s="44"/>
      <c r="B18" s="46"/>
      <c r="C18" s="45" t="s">
        <v>62</v>
      </c>
      <c r="D18" s="35">
        <v>4</v>
      </c>
      <c r="E18" s="36">
        <v>904500</v>
      </c>
      <c r="F18" s="37">
        <v>3.9603960396039604E-2</v>
      </c>
      <c r="G18" s="38">
        <v>2.3263867635478948E-2</v>
      </c>
    </row>
    <row r="19" spans="1:7">
      <c r="A19" s="44"/>
      <c r="B19" s="46"/>
      <c r="C19" s="46"/>
      <c r="D19" s="39"/>
      <c r="E19" s="40"/>
      <c r="F19" s="41"/>
      <c r="G19" s="41"/>
    </row>
    <row r="20" spans="1:7">
      <c r="A20" s="44"/>
      <c r="B20" s="56" t="s">
        <v>63</v>
      </c>
      <c r="C20" s="56"/>
      <c r="D20" s="53">
        <v>1</v>
      </c>
      <c r="E20" s="54">
        <v>215000</v>
      </c>
      <c r="F20" s="55">
        <v>9.9009900990099011E-3</v>
      </c>
      <c r="G20" s="55">
        <v>5.5298303390027351E-3</v>
      </c>
    </row>
    <row r="21" spans="1:7">
      <c r="A21" s="44"/>
      <c r="B21" s="46"/>
      <c r="C21" s="45" t="s">
        <v>64</v>
      </c>
      <c r="D21" s="35">
        <v>1</v>
      </c>
      <c r="E21" s="36">
        <v>215000</v>
      </c>
      <c r="F21" s="37">
        <v>9.9009900990099011E-3</v>
      </c>
      <c r="G21" s="38">
        <v>5.5298303390027351E-3</v>
      </c>
    </row>
    <row r="22" spans="1:7">
      <c r="A22" s="44"/>
      <c r="B22" s="46"/>
      <c r="C22" s="46"/>
      <c r="D22" s="39"/>
      <c r="E22" s="40"/>
      <c r="F22" s="41"/>
      <c r="G22" s="41"/>
    </row>
    <row r="23" spans="1:7">
      <c r="A23" s="42" t="s">
        <v>13</v>
      </c>
      <c r="B23" s="43"/>
      <c r="C23" s="43"/>
      <c r="D23" s="32">
        <v>14</v>
      </c>
      <c r="E23" s="33">
        <v>7606408</v>
      </c>
      <c r="F23" s="34">
        <v>0.13861386138613863</v>
      </c>
      <c r="G23" s="34">
        <v>0.19563788711271216</v>
      </c>
    </row>
    <row r="24" spans="1:7">
      <c r="A24" s="44"/>
      <c r="B24" s="56" t="s">
        <v>58</v>
      </c>
      <c r="C24" s="56"/>
      <c r="D24" s="53">
        <v>8</v>
      </c>
      <c r="E24" s="54">
        <v>2488500</v>
      </c>
      <c r="F24" s="55">
        <v>7.9207920792079209E-2</v>
      </c>
      <c r="G24" s="55">
        <v>6.4004571156317705E-2</v>
      </c>
    </row>
    <row r="25" spans="1:7">
      <c r="A25" s="44"/>
      <c r="B25" s="46"/>
      <c r="C25" s="45" t="s">
        <v>65</v>
      </c>
      <c r="D25" s="35">
        <v>1</v>
      </c>
      <c r="E25" s="36">
        <v>295000</v>
      </c>
      <c r="F25" s="37">
        <v>9.9009900990099011E-3</v>
      </c>
      <c r="G25" s="38">
        <v>7.5874416279339855E-3</v>
      </c>
    </row>
    <row r="26" spans="1:7">
      <c r="A26" s="44"/>
      <c r="B26" s="46"/>
      <c r="C26" s="45" t="s">
        <v>66</v>
      </c>
      <c r="D26" s="35">
        <v>7</v>
      </c>
      <c r="E26" s="36">
        <v>2193500</v>
      </c>
      <c r="F26" s="37">
        <v>6.9306930693069313E-2</v>
      </c>
      <c r="G26" s="38">
        <v>5.6417129528383715E-2</v>
      </c>
    </row>
    <row r="27" spans="1:7">
      <c r="A27" s="44"/>
      <c r="B27" s="46"/>
      <c r="C27" s="46"/>
      <c r="D27" s="39"/>
      <c r="E27" s="40"/>
      <c r="F27" s="41"/>
      <c r="G27" s="41"/>
    </row>
    <row r="28" spans="1:7">
      <c r="A28" s="44"/>
      <c r="B28" s="56" t="s">
        <v>67</v>
      </c>
      <c r="C28" s="56"/>
      <c r="D28" s="53">
        <v>1</v>
      </c>
      <c r="E28" s="54">
        <v>285000</v>
      </c>
      <c r="F28" s="55">
        <v>9.9009900990099011E-3</v>
      </c>
      <c r="G28" s="55">
        <v>7.3302402168175787E-3</v>
      </c>
    </row>
    <row r="29" spans="1:7">
      <c r="A29" s="44"/>
      <c r="B29" s="46"/>
      <c r="C29" s="45" t="s">
        <v>68</v>
      </c>
      <c r="D29" s="35">
        <v>1</v>
      </c>
      <c r="E29" s="36">
        <v>285000</v>
      </c>
      <c r="F29" s="37">
        <v>9.9009900990099011E-3</v>
      </c>
      <c r="G29" s="38">
        <v>7.3302402168175787E-3</v>
      </c>
    </row>
    <row r="30" spans="1:7">
      <c r="A30" s="44"/>
      <c r="B30" s="46"/>
      <c r="C30" s="46"/>
      <c r="D30" s="39"/>
      <c r="E30" s="40"/>
      <c r="F30" s="41"/>
      <c r="G30" s="41"/>
    </row>
    <row r="31" spans="1:7">
      <c r="A31" s="44"/>
      <c r="B31" s="56" t="s">
        <v>69</v>
      </c>
      <c r="C31" s="56"/>
      <c r="D31" s="53">
        <v>4</v>
      </c>
      <c r="E31" s="54">
        <v>4632908</v>
      </c>
      <c r="F31" s="55">
        <v>3.9603960396039604E-2</v>
      </c>
      <c r="G31" s="55">
        <v>0.11915904751724876</v>
      </c>
    </row>
    <row r="32" spans="1:7">
      <c r="A32" s="44"/>
      <c r="B32" s="46"/>
      <c r="C32" s="45" t="s">
        <v>70</v>
      </c>
      <c r="D32" s="35">
        <v>1</v>
      </c>
      <c r="E32" s="36">
        <v>390000</v>
      </c>
      <c r="F32" s="37">
        <v>9.9009900990099011E-3</v>
      </c>
      <c r="G32" s="38">
        <v>1.0030855033539844E-2</v>
      </c>
    </row>
    <row r="33" spans="1:7">
      <c r="A33" s="44"/>
      <c r="B33" s="46"/>
      <c r="C33" s="45" t="s">
        <v>71</v>
      </c>
      <c r="D33" s="35">
        <v>3</v>
      </c>
      <c r="E33" s="36">
        <v>4242908</v>
      </c>
      <c r="F33" s="37">
        <v>2.9702970297029702E-2</v>
      </c>
      <c r="G33" s="38">
        <v>0.10912819248370892</v>
      </c>
    </row>
    <row r="34" spans="1:7">
      <c r="A34" s="44"/>
      <c r="B34" s="46"/>
      <c r="C34" s="46"/>
      <c r="D34" s="39"/>
      <c r="E34" s="40"/>
      <c r="F34" s="41"/>
      <c r="G34" s="41"/>
    </row>
    <row r="35" spans="1:7">
      <c r="A35" s="44"/>
      <c r="B35" s="56" t="s">
        <v>72</v>
      </c>
      <c r="C35" s="56"/>
      <c r="D35" s="53">
        <v>1</v>
      </c>
      <c r="E35" s="54">
        <v>200000</v>
      </c>
      <c r="F35" s="55">
        <v>9.9009900990099011E-3</v>
      </c>
      <c r="G35" s="55">
        <v>5.1440282223281257E-3</v>
      </c>
    </row>
    <row r="36" spans="1:7">
      <c r="A36" s="44"/>
      <c r="B36" s="46"/>
      <c r="C36" s="45" t="s">
        <v>73</v>
      </c>
      <c r="D36" s="35">
        <v>1</v>
      </c>
      <c r="E36" s="36">
        <v>200000</v>
      </c>
      <c r="F36" s="37">
        <v>9.9009900990099011E-3</v>
      </c>
      <c r="G36" s="38">
        <v>5.1440282223281257E-3</v>
      </c>
    </row>
    <row r="37" spans="1:7">
      <c r="A37" s="44"/>
      <c r="B37" s="46"/>
      <c r="C37" s="46"/>
      <c r="D37" s="39"/>
      <c r="E37" s="40"/>
      <c r="F37" s="41"/>
      <c r="G37" s="41"/>
    </row>
    <row r="38" spans="1:7">
      <c r="A38" s="42" t="s">
        <v>52</v>
      </c>
      <c r="B38" s="43"/>
      <c r="C38" s="43"/>
      <c r="D38" s="32">
        <v>10</v>
      </c>
      <c r="E38" s="33">
        <v>3377579</v>
      </c>
      <c r="F38" s="34">
        <v>9.9009900990099015E-2</v>
      </c>
      <c r="G38" s="34">
        <v>8.6871808495714048E-2</v>
      </c>
    </row>
    <row r="39" spans="1:7">
      <c r="A39" s="44"/>
      <c r="B39" s="56" t="s">
        <v>74</v>
      </c>
      <c r="C39" s="56"/>
      <c r="D39" s="53">
        <v>10</v>
      </c>
      <c r="E39" s="54">
        <v>3377579</v>
      </c>
      <c r="F39" s="55">
        <v>9.9009900990099015E-2</v>
      </c>
      <c r="G39" s="55">
        <v>8.6871808495714048E-2</v>
      </c>
    </row>
    <row r="40" spans="1:7">
      <c r="A40" s="44"/>
      <c r="B40" s="46"/>
      <c r="C40" s="45" t="s">
        <v>46</v>
      </c>
      <c r="D40" s="35">
        <v>8</v>
      </c>
      <c r="E40" s="36">
        <v>2938579</v>
      </c>
      <c r="F40" s="37">
        <v>7.9207920792079209E-2</v>
      </c>
      <c r="G40" s="38">
        <v>7.5580666547703804E-2</v>
      </c>
    </row>
    <row r="41" spans="1:7">
      <c r="A41" s="44"/>
      <c r="B41" s="46"/>
      <c r="C41" s="45" t="s">
        <v>75</v>
      </c>
      <c r="D41" s="35">
        <v>2</v>
      </c>
      <c r="E41" s="36">
        <v>439000</v>
      </c>
      <c r="F41" s="37">
        <v>1.9801980198019802E-2</v>
      </c>
      <c r="G41" s="38">
        <v>1.1291141948010236E-2</v>
      </c>
    </row>
    <row r="42" spans="1:7">
      <c r="A42" s="44"/>
      <c r="B42" s="46"/>
      <c r="C42" s="46"/>
      <c r="D42" s="39"/>
      <c r="E42" s="40"/>
      <c r="F42" s="41"/>
      <c r="G42" s="41"/>
    </row>
    <row r="43" spans="1:7">
      <c r="A43" s="42" t="s">
        <v>53</v>
      </c>
      <c r="B43" s="43"/>
      <c r="C43" s="43"/>
      <c r="D43" s="32">
        <v>1</v>
      </c>
      <c r="E43" s="33">
        <v>542000</v>
      </c>
      <c r="F43" s="34">
        <v>9.9009900990099011E-3</v>
      </c>
      <c r="G43" s="34">
        <v>1.3940316482509221E-2</v>
      </c>
    </row>
    <row r="44" spans="1:7">
      <c r="A44" s="44"/>
      <c r="B44" s="56" t="s">
        <v>76</v>
      </c>
      <c r="C44" s="56"/>
      <c r="D44" s="53">
        <v>1</v>
      </c>
      <c r="E44" s="54">
        <v>542000</v>
      </c>
      <c r="F44" s="55">
        <v>9.9009900990099011E-3</v>
      </c>
      <c r="G44" s="55">
        <v>1.3940316482509221E-2</v>
      </c>
    </row>
    <row r="45" spans="1:7">
      <c r="A45" s="44"/>
      <c r="B45" s="46"/>
      <c r="C45" s="45" t="s">
        <v>35</v>
      </c>
      <c r="D45" s="35">
        <v>1</v>
      </c>
      <c r="E45" s="36">
        <v>542000</v>
      </c>
      <c r="F45" s="37">
        <v>9.9009900990099011E-3</v>
      </c>
      <c r="G45" s="38">
        <v>1.3940316482509221E-2</v>
      </c>
    </row>
    <row r="46" spans="1:7">
      <c r="A46" s="44"/>
      <c r="B46" s="46"/>
      <c r="C46" s="46"/>
      <c r="D46" s="39"/>
      <c r="E46" s="40"/>
      <c r="F46" s="41"/>
      <c r="G46" s="41"/>
    </row>
    <row r="47" spans="1:7">
      <c r="A47" s="42" t="s">
        <v>15</v>
      </c>
      <c r="B47" s="43"/>
      <c r="C47" s="43"/>
      <c r="D47" s="32">
        <v>33</v>
      </c>
      <c r="E47" s="33">
        <v>16120396</v>
      </c>
      <c r="F47" s="34">
        <v>0.32673267326732675</v>
      </c>
      <c r="G47" s="34">
        <v>0.41461885989552716</v>
      </c>
    </row>
    <row r="48" spans="1:7">
      <c r="A48" s="44"/>
      <c r="B48" s="56" t="s">
        <v>58</v>
      </c>
      <c r="C48" s="56"/>
      <c r="D48" s="53">
        <v>25</v>
      </c>
      <c r="E48" s="54">
        <v>9251395</v>
      </c>
      <c r="F48" s="55">
        <v>0.24752475247524752</v>
      </c>
      <c r="G48" s="55">
        <v>0.23794718487952654</v>
      </c>
    </row>
    <row r="49" spans="1:7">
      <c r="A49" s="44"/>
      <c r="B49" s="46"/>
      <c r="C49" s="45" t="s">
        <v>77</v>
      </c>
      <c r="D49" s="35">
        <v>7</v>
      </c>
      <c r="E49" s="36">
        <v>4308000</v>
      </c>
      <c r="F49" s="37">
        <v>6.9306930693069313E-2</v>
      </c>
      <c r="G49" s="38">
        <v>0.11080236790894783</v>
      </c>
    </row>
    <row r="50" spans="1:7">
      <c r="A50" s="44"/>
      <c r="B50" s="46"/>
      <c r="C50" s="45" t="s">
        <v>78</v>
      </c>
      <c r="D50" s="35">
        <v>18</v>
      </c>
      <c r="E50" s="36">
        <v>4943395</v>
      </c>
      <c r="F50" s="37">
        <v>0.17821782178217821</v>
      </c>
      <c r="G50" s="38">
        <v>0.12714481697057872</v>
      </c>
    </row>
    <row r="51" spans="1:7">
      <c r="A51" s="44"/>
      <c r="B51" s="46"/>
      <c r="C51" s="46"/>
      <c r="D51" s="39"/>
      <c r="E51" s="40"/>
      <c r="F51" s="41"/>
      <c r="G51" s="41"/>
    </row>
    <row r="52" spans="1:7">
      <c r="A52" s="44"/>
      <c r="B52" s="56" t="s">
        <v>67</v>
      </c>
      <c r="C52" s="56"/>
      <c r="D52" s="53">
        <v>2</v>
      </c>
      <c r="E52" s="54">
        <v>595001</v>
      </c>
      <c r="F52" s="55">
        <v>1.9801980198019802E-2</v>
      </c>
      <c r="G52" s="55">
        <v>1.5303509681567285E-2</v>
      </c>
    </row>
    <row r="53" spans="1:7">
      <c r="A53" s="44"/>
      <c r="B53" s="46"/>
      <c r="C53" s="45" t="s">
        <v>79</v>
      </c>
      <c r="D53" s="35">
        <v>2</v>
      </c>
      <c r="E53" s="36">
        <v>595001</v>
      </c>
      <c r="F53" s="37">
        <v>1.9801980198019802E-2</v>
      </c>
      <c r="G53" s="38">
        <v>1.5303509681567285E-2</v>
      </c>
    </row>
    <row r="54" spans="1:7">
      <c r="A54" s="44"/>
      <c r="B54" s="46"/>
      <c r="C54" s="46"/>
      <c r="D54" s="39"/>
      <c r="E54" s="40"/>
      <c r="F54" s="41"/>
      <c r="G54" s="41"/>
    </row>
    <row r="55" spans="1:7">
      <c r="A55" s="44"/>
      <c r="B55" s="56" t="s">
        <v>76</v>
      </c>
      <c r="C55" s="56"/>
      <c r="D55" s="53">
        <v>5</v>
      </c>
      <c r="E55" s="54">
        <v>5859000</v>
      </c>
      <c r="F55" s="55">
        <v>4.9504950495049507E-2</v>
      </c>
      <c r="G55" s="55">
        <v>0.15069430677310244</v>
      </c>
    </row>
    <row r="56" spans="1:7">
      <c r="A56" s="44"/>
      <c r="B56" s="46"/>
      <c r="C56" s="45" t="s">
        <v>80</v>
      </c>
      <c r="D56" s="35">
        <v>1</v>
      </c>
      <c r="E56" s="36">
        <v>1700000</v>
      </c>
      <c r="F56" s="37">
        <v>9.9009900990099011E-3</v>
      </c>
      <c r="G56" s="38">
        <v>4.3724239889789067E-2</v>
      </c>
    </row>
    <row r="57" spans="1:7">
      <c r="A57" s="44"/>
      <c r="B57" s="46"/>
      <c r="C57" s="45" t="s">
        <v>81</v>
      </c>
      <c r="D57" s="35">
        <v>2</v>
      </c>
      <c r="E57" s="36">
        <v>669000</v>
      </c>
      <c r="F57" s="37">
        <v>1.9801980198019802E-2</v>
      </c>
      <c r="G57" s="38">
        <v>1.7206774403687581E-2</v>
      </c>
    </row>
    <row r="58" spans="1:7">
      <c r="A58" s="44"/>
      <c r="B58" s="46"/>
      <c r="C58" s="45" t="s">
        <v>36</v>
      </c>
      <c r="D58" s="35">
        <v>2</v>
      </c>
      <c r="E58" s="36">
        <v>3490000</v>
      </c>
      <c r="F58" s="37">
        <v>1.9801980198019802E-2</v>
      </c>
      <c r="G58" s="38">
        <v>8.9763292479625792E-2</v>
      </c>
    </row>
    <row r="59" spans="1:7">
      <c r="A59" s="44"/>
      <c r="B59" s="46"/>
      <c r="C59" s="46"/>
      <c r="D59" s="39"/>
      <c r="E59" s="40"/>
      <c r="F59" s="41"/>
      <c r="G59" s="41"/>
    </row>
    <row r="60" spans="1:7">
      <c r="A60" s="44"/>
      <c r="B60" s="56" t="s">
        <v>82</v>
      </c>
      <c r="C60" s="56"/>
      <c r="D60" s="53">
        <v>1</v>
      </c>
      <c r="E60" s="54">
        <v>415000</v>
      </c>
      <c r="F60" s="55">
        <v>9.9009900990099011E-3</v>
      </c>
      <c r="G60" s="55">
        <v>1.0673858561330862E-2</v>
      </c>
    </row>
    <row r="61" spans="1:7">
      <c r="A61" s="44"/>
      <c r="B61" s="46"/>
      <c r="C61" s="45" t="s">
        <v>47</v>
      </c>
      <c r="D61" s="35">
        <v>1</v>
      </c>
      <c r="E61" s="36">
        <v>415000</v>
      </c>
      <c r="F61" s="37">
        <v>9.9009900990099011E-3</v>
      </c>
      <c r="G61" s="38">
        <v>1.0673858561330862E-2</v>
      </c>
    </row>
    <row r="62" spans="1:7">
      <c r="A62" s="44"/>
      <c r="B62" s="46"/>
      <c r="C62" s="46"/>
      <c r="D62" s="39"/>
      <c r="E62" s="40"/>
      <c r="F62" s="41"/>
      <c r="G62" s="41"/>
    </row>
    <row r="63" spans="1:7">
      <c r="A63" s="42" t="s">
        <v>14</v>
      </c>
      <c r="B63" s="43"/>
      <c r="C63" s="43"/>
      <c r="D63" s="32">
        <v>33</v>
      </c>
      <c r="E63" s="33">
        <v>8558452.5199999996</v>
      </c>
      <c r="F63" s="34">
        <v>0.32673267326732675</v>
      </c>
      <c r="G63" s="34">
        <v>0.22012460651167631</v>
      </c>
    </row>
    <row r="64" spans="1:7">
      <c r="A64" s="44"/>
      <c r="B64" s="56" t="s">
        <v>58</v>
      </c>
      <c r="C64" s="56"/>
      <c r="D64" s="53">
        <v>23</v>
      </c>
      <c r="E64" s="54">
        <v>6134952.5199999996</v>
      </c>
      <c r="F64" s="55">
        <v>0.22772277227722773</v>
      </c>
      <c r="G64" s="55">
        <v>0.15779184452761527</v>
      </c>
    </row>
    <row r="65" spans="1:7">
      <c r="A65" s="44"/>
      <c r="B65" s="46"/>
      <c r="C65" s="45" t="s">
        <v>83</v>
      </c>
      <c r="D65" s="35">
        <v>6</v>
      </c>
      <c r="E65" s="36">
        <v>1542500</v>
      </c>
      <c r="F65" s="37">
        <v>5.9405940594059403E-2</v>
      </c>
      <c r="G65" s="38">
        <v>3.9673317664705672E-2</v>
      </c>
    </row>
    <row r="66" spans="1:7">
      <c r="A66" s="44"/>
      <c r="B66" s="46"/>
      <c r="C66" s="45" t="s">
        <v>84</v>
      </c>
      <c r="D66" s="35">
        <v>14</v>
      </c>
      <c r="E66" s="36">
        <v>3344600</v>
      </c>
      <c r="F66" s="37">
        <v>0.13861386138613863</v>
      </c>
      <c r="G66" s="38">
        <v>8.602358396199325E-2</v>
      </c>
    </row>
    <row r="67" spans="1:7">
      <c r="A67" s="44"/>
      <c r="B67" s="46"/>
      <c r="C67" s="45" t="s">
        <v>49</v>
      </c>
      <c r="D67" s="35">
        <v>3</v>
      </c>
      <c r="E67" s="36">
        <v>1247852.52</v>
      </c>
      <c r="F67" s="37">
        <v>2.9702970297029702E-2</v>
      </c>
      <c r="G67" s="38">
        <v>3.2094942900916357E-2</v>
      </c>
    </row>
    <row r="68" spans="1:7">
      <c r="A68" s="44"/>
      <c r="B68" s="46"/>
      <c r="C68" s="46"/>
      <c r="D68" s="39"/>
      <c r="E68" s="40"/>
      <c r="F68" s="41"/>
      <c r="G68" s="41"/>
    </row>
    <row r="69" spans="1:7">
      <c r="A69" s="44"/>
      <c r="B69" s="56" t="s">
        <v>67</v>
      </c>
      <c r="C69" s="56"/>
      <c r="D69" s="53">
        <v>4</v>
      </c>
      <c r="E69" s="54">
        <v>992000</v>
      </c>
      <c r="F69" s="55">
        <v>3.9603960396039604E-2</v>
      </c>
      <c r="G69" s="55">
        <v>2.5514379982747502E-2</v>
      </c>
    </row>
    <row r="70" spans="1:7">
      <c r="A70" s="44"/>
      <c r="B70" s="46"/>
      <c r="C70" s="45" t="s">
        <v>85</v>
      </c>
      <c r="D70" s="35">
        <v>1</v>
      </c>
      <c r="E70" s="36">
        <v>235000</v>
      </c>
      <c r="F70" s="37">
        <v>9.9009900990099011E-3</v>
      </c>
      <c r="G70" s="38">
        <v>6.0442331612355479E-3</v>
      </c>
    </row>
    <row r="71" spans="1:7">
      <c r="A71" s="44"/>
      <c r="B71" s="46"/>
      <c r="C71" s="45" t="s">
        <v>68</v>
      </c>
      <c r="D71" s="35">
        <v>3</v>
      </c>
      <c r="E71" s="36">
        <v>757000</v>
      </c>
      <c r="F71" s="37">
        <v>2.9702970297029702E-2</v>
      </c>
      <c r="G71" s="38">
        <v>1.9470146821511956E-2</v>
      </c>
    </row>
    <row r="72" spans="1:7">
      <c r="A72" s="44"/>
      <c r="B72" s="46"/>
      <c r="C72" s="46"/>
      <c r="D72" s="39"/>
      <c r="E72" s="40"/>
      <c r="F72" s="41"/>
      <c r="G72" s="41"/>
    </row>
    <row r="73" spans="1:7">
      <c r="A73" s="44"/>
      <c r="B73" s="56" t="s">
        <v>76</v>
      </c>
      <c r="C73" s="56"/>
      <c r="D73" s="53">
        <v>3</v>
      </c>
      <c r="E73" s="54">
        <v>724500</v>
      </c>
      <c r="F73" s="55">
        <v>2.9702970297029702E-2</v>
      </c>
      <c r="G73" s="55">
        <v>1.8634242235383635E-2</v>
      </c>
    </row>
    <row r="74" spans="1:7">
      <c r="A74" s="44"/>
      <c r="B74" s="46"/>
      <c r="C74" s="45" t="s">
        <v>86</v>
      </c>
      <c r="D74" s="35">
        <v>1</v>
      </c>
      <c r="E74" s="36">
        <v>165000</v>
      </c>
      <c r="F74" s="37">
        <v>9.9009900990099011E-3</v>
      </c>
      <c r="G74" s="38">
        <v>4.2438232834207034E-3</v>
      </c>
    </row>
    <row r="75" spans="1:7">
      <c r="A75" s="44"/>
      <c r="B75" s="46"/>
      <c r="C75" s="45" t="s">
        <v>87</v>
      </c>
      <c r="D75" s="35">
        <v>1</v>
      </c>
      <c r="E75" s="36">
        <v>162500</v>
      </c>
      <c r="F75" s="37">
        <v>9.9009900990099011E-3</v>
      </c>
      <c r="G75" s="38">
        <v>4.1795229306416017E-3</v>
      </c>
    </row>
    <row r="76" spans="1:7">
      <c r="A76" s="44"/>
      <c r="B76" s="46"/>
      <c r="C76" s="45" t="s">
        <v>88</v>
      </c>
      <c r="D76" s="35">
        <v>1</v>
      </c>
      <c r="E76" s="36">
        <v>397000</v>
      </c>
      <c r="F76" s="37">
        <v>9.9009900990099011E-3</v>
      </c>
      <c r="G76" s="38">
        <v>1.0210896021321329E-2</v>
      </c>
    </row>
    <row r="77" spans="1:7">
      <c r="A77" s="44"/>
      <c r="B77" s="46"/>
      <c r="C77" s="46"/>
      <c r="D77" s="39"/>
      <c r="E77" s="40"/>
      <c r="F77" s="41"/>
      <c r="G77" s="41"/>
    </row>
    <row r="78" spans="1:7">
      <c r="A78" s="44"/>
      <c r="B78" s="56" t="s">
        <v>89</v>
      </c>
      <c r="C78" s="56"/>
      <c r="D78" s="53">
        <v>3</v>
      </c>
      <c r="E78" s="54">
        <v>707000</v>
      </c>
      <c r="F78" s="55">
        <v>2.9702970297029702E-2</v>
      </c>
      <c r="G78" s="55">
        <v>1.8184139765929926E-2</v>
      </c>
    </row>
    <row r="79" spans="1:7">
      <c r="A79" s="44"/>
      <c r="B79" s="46"/>
      <c r="C79" s="45" t="s">
        <v>50</v>
      </c>
      <c r="D79" s="35">
        <v>2</v>
      </c>
      <c r="E79" s="36">
        <v>414000</v>
      </c>
      <c r="F79" s="37">
        <v>1.9801980198019802E-2</v>
      </c>
      <c r="G79" s="38">
        <v>1.064813842021922E-2</v>
      </c>
    </row>
    <row r="80" spans="1:7">
      <c r="A80" s="44"/>
      <c r="B80" s="46"/>
      <c r="C80" s="45" t="s">
        <v>90</v>
      </c>
      <c r="D80" s="35">
        <v>1</v>
      </c>
      <c r="E80" s="36">
        <v>293000</v>
      </c>
      <c r="F80" s="37">
        <v>9.9009900990099011E-3</v>
      </c>
      <c r="G80" s="38">
        <v>7.5360013457107045E-3</v>
      </c>
    </row>
    <row r="81" spans="1:7" ht="13.5" thickBot="1">
      <c r="A81" s="44"/>
      <c r="B81" s="46"/>
      <c r="C81" s="46"/>
      <c r="D81" s="39"/>
      <c r="E81" s="40"/>
      <c r="F81" s="41"/>
      <c r="G81" s="41"/>
    </row>
    <row r="82" spans="1:7" ht="16.5" thickTop="1" thickBot="1">
      <c r="A82" s="51" t="s">
        <v>39</v>
      </c>
      <c r="B82" s="47"/>
      <c r="C82" s="47"/>
      <c r="D82" s="48">
        <v>101</v>
      </c>
      <c r="E82" s="49">
        <v>38880035.520000003</v>
      </c>
      <c r="F82" s="50">
        <v>1</v>
      </c>
      <c r="G82" s="52">
        <v>1</v>
      </c>
    </row>
    <row r="83" spans="1:7" ht="13.5" thickTop="1"/>
  </sheetData>
  <phoneticPr fontId="2" type="noConversion"/>
  <pageMargins left="0.75" right="0.75" top="1" bottom="1" header="0.5" footer="0.5"/>
  <pageSetup scale="76"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9"/>
  <sheetViews>
    <sheetView workbookViewId="0">
      <pane ySplit="7" topLeftCell="A8" activePane="bottomLeft" state="frozen"/>
      <selection pane="bottomLeft" activeCell="H1" sqref="H1"/>
    </sheetView>
  </sheetViews>
  <sheetFormatPr defaultRowHeight="12.75"/>
  <cols>
    <col min="1" max="1" width="49" customWidth="1"/>
    <col min="2" max="2" width="23" customWidth="1"/>
    <col min="3" max="3" width="6.42578125" customWidth="1"/>
    <col min="4" max="4" width="6.5703125" customWidth="1"/>
    <col min="5" max="5" width="12.28515625" customWidth="1"/>
    <col min="6" max="6" width="15.28515625" customWidth="1"/>
    <col min="7" max="7" width="18.5703125" customWidth="1"/>
    <col min="8" max="8" width="21.5703125" bestFit="1" customWidth="1"/>
  </cols>
  <sheetData>
    <row r="1" spans="1:8" ht="18">
      <c r="A1" s="2" t="s">
        <v>44</v>
      </c>
    </row>
    <row r="2" spans="1:8">
      <c r="A2" s="3" t="str">
        <f>'OVERALL SALES AND LOANS STATS'!A2</f>
        <v>Reporting Period: JULY, 2017</v>
      </c>
    </row>
    <row r="5" spans="1:8">
      <c r="A5" s="27" t="s">
        <v>37</v>
      </c>
      <c r="B5" s="28" t="s">
        <v>38</v>
      </c>
    </row>
    <row r="6" spans="1:8" ht="13.5" thickBot="1"/>
    <row r="7" spans="1:8" ht="15.75" thickTop="1">
      <c r="A7" s="29" t="s">
        <v>42</v>
      </c>
      <c r="B7" s="30" t="s">
        <v>6</v>
      </c>
      <c r="C7" s="30" t="s">
        <v>55</v>
      </c>
      <c r="D7" s="30" t="s">
        <v>34</v>
      </c>
      <c r="E7" s="31" t="s">
        <v>7</v>
      </c>
      <c r="F7" s="31" t="s">
        <v>40</v>
      </c>
      <c r="G7" s="31" t="s">
        <v>9</v>
      </c>
      <c r="H7" s="31" t="s">
        <v>41</v>
      </c>
    </row>
    <row r="8" spans="1:8">
      <c r="A8" s="42" t="s">
        <v>91</v>
      </c>
      <c r="B8" s="43"/>
      <c r="C8" s="43"/>
      <c r="D8" s="43"/>
      <c r="E8" s="32">
        <v>1</v>
      </c>
      <c r="F8" s="33">
        <v>32435.3</v>
      </c>
      <c r="G8" s="34">
        <v>4.1666666666666664E-2</v>
      </c>
      <c r="H8" s="34">
        <v>8.3020908251853851E-3</v>
      </c>
    </row>
    <row r="9" spans="1:8">
      <c r="A9" s="44"/>
      <c r="B9" s="56" t="s">
        <v>15</v>
      </c>
      <c r="C9" s="56"/>
      <c r="D9" s="56"/>
      <c r="E9" s="53">
        <v>1</v>
      </c>
      <c r="F9" s="54">
        <v>32435.3</v>
      </c>
      <c r="G9" s="55">
        <v>4.1666666666666664E-2</v>
      </c>
      <c r="H9" s="55">
        <v>8.3020908251853851E-3</v>
      </c>
    </row>
    <row r="10" spans="1:8" ht="13.5" thickBot="1">
      <c r="A10" s="44"/>
      <c r="B10" s="46"/>
      <c r="C10" s="118" t="s">
        <v>58</v>
      </c>
      <c r="D10" s="46"/>
      <c r="E10" s="115">
        <v>1</v>
      </c>
      <c r="F10" s="116">
        <v>32435.3</v>
      </c>
      <c r="G10" s="117">
        <v>4.1666666666666664E-2</v>
      </c>
      <c r="H10" s="117">
        <v>8.3020908251853851E-3</v>
      </c>
    </row>
    <row r="11" spans="1:8" ht="13.5" thickTop="1">
      <c r="A11" s="44"/>
      <c r="B11" s="46"/>
      <c r="C11" s="46"/>
      <c r="D11" s="45" t="s">
        <v>77</v>
      </c>
      <c r="E11" s="35">
        <v>1</v>
      </c>
      <c r="F11" s="36">
        <v>32435.3</v>
      </c>
      <c r="G11" s="37">
        <v>4.1666666666666664E-2</v>
      </c>
      <c r="H11" s="38">
        <v>8.3020908251853851E-3</v>
      </c>
    </row>
    <row r="12" spans="1:8">
      <c r="A12" s="44"/>
      <c r="B12" s="46"/>
      <c r="C12" s="46"/>
      <c r="D12" s="46"/>
      <c r="E12" s="39"/>
      <c r="F12" s="40"/>
      <c r="G12" s="41"/>
      <c r="H12" s="41"/>
    </row>
    <row r="13" spans="1:8">
      <c r="A13" s="42" t="s">
        <v>92</v>
      </c>
      <c r="B13" s="43"/>
      <c r="C13" s="43"/>
      <c r="D13" s="43"/>
      <c r="E13" s="32">
        <v>1</v>
      </c>
      <c r="F13" s="33">
        <v>111000</v>
      </c>
      <c r="G13" s="34">
        <v>4.1666666666666664E-2</v>
      </c>
      <c r="H13" s="34">
        <v>2.8411393808461083E-2</v>
      </c>
    </row>
    <row r="14" spans="1:8">
      <c r="A14" s="44"/>
      <c r="B14" s="56" t="s">
        <v>15</v>
      </c>
      <c r="C14" s="56"/>
      <c r="D14" s="56"/>
      <c r="E14" s="53">
        <v>1</v>
      </c>
      <c r="F14" s="54">
        <v>111000</v>
      </c>
      <c r="G14" s="55">
        <v>4.1666666666666664E-2</v>
      </c>
      <c r="H14" s="55">
        <v>2.8411393808461083E-2</v>
      </c>
    </row>
    <row r="15" spans="1:8" ht="13.5" thickBot="1">
      <c r="A15" s="44"/>
      <c r="B15" s="46"/>
      <c r="C15" s="118" t="s">
        <v>82</v>
      </c>
      <c r="D15" s="46"/>
      <c r="E15" s="115">
        <v>1</v>
      </c>
      <c r="F15" s="116">
        <v>111000</v>
      </c>
      <c r="G15" s="117">
        <v>4.1666666666666664E-2</v>
      </c>
      <c r="H15" s="117">
        <v>2.8411393808461083E-2</v>
      </c>
    </row>
    <row r="16" spans="1:8" ht="13.5" thickTop="1">
      <c r="A16" s="44"/>
      <c r="B16" s="46"/>
      <c r="C16" s="46"/>
      <c r="D16" s="45" t="s">
        <v>45</v>
      </c>
      <c r="E16" s="35">
        <v>1</v>
      </c>
      <c r="F16" s="36">
        <v>111000</v>
      </c>
      <c r="G16" s="37">
        <v>4.1666666666666664E-2</v>
      </c>
      <c r="H16" s="38">
        <v>2.8411393808461083E-2</v>
      </c>
    </row>
    <row r="17" spans="1:8">
      <c r="A17" s="44"/>
      <c r="B17" s="46"/>
      <c r="C17" s="46"/>
      <c r="D17" s="46"/>
      <c r="E17" s="39"/>
      <c r="F17" s="40"/>
      <c r="G17" s="41"/>
      <c r="H17" s="41"/>
    </row>
    <row r="18" spans="1:8">
      <c r="A18" s="42" t="s">
        <v>93</v>
      </c>
      <c r="B18" s="43"/>
      <c r="C18" s="43"/>
      <c r="D18" s="43"/>
      <c r="E18" s="32">
        <v>1</v>
      </c>
      <c r="F18" s="33">
        <v>344000</v>
      </c>
      <c r="G18" s="34">
        <v>4.1666666666666664E-2</v>
      </c>
      <c r="H18" s="34">
        <v>8.8049724955951467E-2</v>
      </c>
    </row>
    <row r="19" spans="1:8">
      <c r="A19" s="44"/>
      <c r="B19" s="56" t="s">
        <v>13</v>
      </c>
      <c r="C19" s="56"/>
      <c r="D19" s="56"/>
      <c r="E19" s="53">
        <v>1</v>
      </c>
      <c r="F19" s="54">
        <v>344000</v>
      </c>
      <c r="G19" s="55">
        <v>4.1666666666666664E-2</v>
      </c>
      <c r="H19" s="55">
        <v>8.8049724955951467E-2</v>
      </c>
    </row>
    <row r="20" spans="1:8" ht="13.5" thickBot="1">
      <c r="A20" s="44"/>
      <c r="B20" s="46"/>
      <c r="C20" s="118" t="s">
        <v>69</v>
      </c>
      <c r="D20" s="46"/>
      <c r="E20" s="115">
        <v>1</v>
      </c>
      <c r="F20" s="116">
        <v>344000</v>
      </c>
      <c r="G20" s="117">
        <v>4.1666666666666664E-2</v>
      </c>
      <c r="H20" s="117">
        <v>8.8049724955951467E-2</v>
      </c>
    </row>
    <row r="21" spans="1:8" ht="13.5" thickTop="1">
      <c r="A21" s="44"/>
      <c r="B21" s="46"/>
      <c r="C21" s="46"/>
      <c r="D21" s="45" t="s">
        <v>94</v>
      </c>
      <c r="E21" s="35">
        <v>1</v>
      </c>
      <c r="F21" s="36">
        <v>344000</v>
      </c>
      <c r="G21" s="37">
        <v>4.1666666666666664E-2</v>
      </c>
      <c r="H21" s="38">
        <v>8.8049724955951467E-2</v>
      </c>
    </row>
    <row r="22" spans="1:8">
      <c r="A22" s="44"/>
      <c r="B22" s="46"/>
      <c r="C22" s="46"/>
      <c r="D22" s="46"/>
      <c r="E22" s="39"/>
      <c r="F22" s="40"/>
      <c r="G22" s="41"/>
      <c r="H22" s="41"/>
    </row>
    <row r="23" spans="1:8">
      <c r="A23" s="42" t="s">
        <v>43</v>
      </c>
      <c r="B23" s="43"/>
      <c r="C23" s="43"/>
      <c r="D23" s="43"/>
      <c r="E23" s="32">
        <v>7</v>
      </c>
      <c r="F23" s="33">
        <v>338100</v>
      </c>
      <c r="G23" s="34">
        <v>0.29166666666666669</v>
      </c>
      <c r="H23" s="34">
        <v>8.6539569789555792E-2</v>
      </c>
    </row>
    <row r="24" spans="1:8">
      <c r="A24" s="44"/>
      <c r="B24" s="56" t="s">
        <v>12</v>
      </c>
      <c r="C24" s="56"/>
      <c r="D24" s="56"/>
      <c r="E24" s="53">
        <v>2</v>
      </c>
      <c r="F24" s="54">
        <v>44400</v>
      </c>
      <c r="G24" s="55">
        <v>8.3333333333333329E-2</v>
      </c>
      <c r="H24" s="55">
        <v>1.1364557523384434E-2</v>
      </c>
    </row>
    <row r="25" spans="1:8" ht="13.5" thickBot="1">
      <c r="A25" s="44"/>
      <c r="B25" s="46"/>
      <c r="C25" s="118" t="s">
        <v>58</v>
      </c>
      <c r="D25" s="46"/>
      <c r="E25" s="115">
        <v>2</v>
      </c>
      <c r="F25" s="116">
        <v>44400</v>
      </c>
      <c r="G25" s="117">
        <v>8.3333333333333329E-2</v>
      </c>
      <c r="H25" s="117">
        <v>1.1364557523384434E-2</v>
      </c>
    </row>
    <row r="26" spans="1:8" ht="13.5" thickTop="1">
      <c r="A26" s="44"/>
      <c r="B26" s="46"/>
      <c r="C26" s="46"/>
      <c r="D26" s="45" t="s">
        <v>59</v>
      </c>
      <c r="E26" s="35">
        <v>2</v>
      </c>
      <c r="F26" s="36">
        <v>44400</v>
      </c>
      <c r="G26" s="37">
        <v>8.3333333333333329E-2</v>
      </c>
      <c r="H26" s="38">
        <v>1.1364557523384434E-2</v>
      </c>
    </row>
    <row r="27" spans="1:8">
      <c r="A27" s="44"/>
      <c r="B27" s="46"/>
      <c r="C27" s="46"/>
      <c r="D27" s="46"/>
      <c r="E27" s="39"/>
      <c r="F27" s="40"/>
      <c r="G27" s="41"/>
      <c r="H27" s="41"/>
    </row>
    <row r="28" spans="1:8">
      <c r="A28" s="44"/>
      <c r="B28" s="56" t="s">
        <v>13</v>
      </c>
      <c r="C28" s="56"/>
      <c r="D28" s="56"/>
      <c r="E28" s="53">
        <v>3</v>
      </c>
      <c r="F28" s="54">
        <v>143700</v>
      </c>
      <c r="G28" s="55">
        <v>0.125</v>
      </c>
      <c r="H28" s="55">
        <v>3.6781236849332051E-2</v>
      </c>
    </row>
    <row r="29" spans="1:8" ht="13.5" thickBot="1">
      <c r="A29" s="44"/>
      <c r="B29" s="46"/>
      <c r="C29" s="118" t="s">
        <v>58</v>
      </c>
      <c r="D29" s="46"/>
      <c r="E29" s="115">
        <v>3</v>
      </c>
      <c r="F29" s="116">
        <v>143700</v>
      </c>
      <c r="G29" s="117">
        <v>0.125</v>
      </c>
      <c r="H29" s="117">
        <v>3.6781236849332051E-2</v>
      </c>
    </row>
    <row r="30" spans="1:8" ht="13.5" thickTop="1">
      <c r="A30" s="44"/>
      <c r="B30" s="46"/>
      <c r="C30" s="46"/>
      <c r="D30" s="45" t="s">
        <v>66</v>
      </c>
      <c r="E30" s="35">
        <v>3</v>
      </c>
      <c r="F30" s="36">
        <v>143700</v>
      </c>
      <c r="G30" s="37">
        <v>0.125</v>
      </c>
      <c r="H30" s="38">
        <v>3.6781236849332051E-2</v>
      </c>
    </row>
    <row r="31" spans="1:8">
      <c r="A31" s="44"/>
      <c r="B31" s="46"/>
      <c r="C31" s="46"/>
      <c r="D31" s="46"/>
      <c r="E31" s="39"/>
      <c r="F31" s="40"/>
      <c r="G31" s="41"/>
      <c r="H31" s="41"/>
    </row>
    <row r="32" spans="1:8">
      <c r="A32" s="44"/>
      <c r="B32" s="56" t="s">
        <v>15</v>
      </c>
      <c r="C32" s="56"/>
      <c r="D32" s="56"/>
      <c r="E32" s="53">
        <v>2</v>
      </c>
      <c r="F32" s="54">
        <v>150000</v>
      </c>
      <c r="G32" s="55">
        <v>8.3333333333333329E-2</v>
      </c>
      <c r="H32" s="55">
        <v>3.8393775416839304E-2</v>
      </c>
    </row>
    <row r="33" spans="1:8" ht="13.5" thickBot="1">
      <c r="A33" s="44"/>
      <c r="B33" s="46"/>
      <c r="C33" s="118" t="s">
        <v>58</v>
      </c>
      <c r="D33" s="46"/>
      <c r="E33" s="115">
        <v>2</v>
      </c>
      <c r="F33" s="116">
        <v>150000</v>
      </c>
      <c r="G33" s="117">
        <v>8.3333333333333329E-2</v>
      </c>
      <c r="H33" s="117">
        <v>3.8393775416839304E-2</v>
      </c>
    </row>
    <row r="34" spans="1:8" ht="13.5" thickTop="1">
      <c r="A34" s="44"/>
      <c r="B34" s="46"/>
      <c r="C34" s="46"/>
      <c r="D34" s="45" t="s">
        <v>78</v>
      </c>
      <c r="E34" s="35">
        <v>2</v>
      </c>
      <c r="F34" s="36">
        <v>150000</v>
      </c>
      <c r="G34" s="37">
        <v>8.3333333333333329E-2</v>
      </c>
      <c r="H34" s="38">
        <v>3.8393775416839304E-2</v>
      </c>
    </row>
    <row r="35" spans="1:8">
      <c r="A35" s="44"/>
      <c r="B35" s="46"/>
      <c r="C35" s="46"/>
      <c r="D35" s="46"/>
      <c r="E35" s="39"/>
      <c r="F35" s="40"/>
      <c r="G35" s="41"/>
      <c r="H35" s="41"/>
    </row>
    <row r="36" spans="1:8">
      <c r="A36" s="42" t="s">
        <v>95</v>
      </c>
      <c r="B36" s="43"/>
      <c r="C36" s="43"/>
      <c r="D36" s="43"/>
      <c r="E36" s="32">
        <v>2</v>
      </c>
      <c r="F36" s="33">
        <v>430260</v>
      </c>
      <c r="G36" s="34">
        <v>8.3333333333333329E-2</v>
      </c>
      <c r="H36" s="34">
        <v>0.11012870540566186</v>
      </c>
    </row>
    <row r="37" spans="1:8">
      <c r="A37" s="44"/>
      <c r="B37" s="56" t="s">
        <v>12</v>
      </c>
      <c r="C37" s="56"/>
      <c r="D37" s="56"/>
      <c r="E37" s="53">
        <v>1</v>
      </c>
      <c r="F37" s="54">
        <v>104000</v>
      </c>
      <c r="G37" s="55">
        <v>4.1666666666666664E-2</v>
      </c>
      <c r="H37" s="55">
        <v>2.6619684289008582E-2</v>
      </c>
    </row>
    <row r="38" spans="1:8" ht="13.5" thickBot="1">
      <c r="A38" s="44"/>
      <c r="B38" s="46"/>
      <c r="C38" s="118" t="s">
        <v>58</v>
      </c>
      <c r="D38" s="46"/>
      <c r="E38" s="115">
        <v>1</v>
      </c>
      <c r="F38" s="116">
        <v>104000</v>
      </c>
      <c r="G38" s="117">
        <v>4.1666666666666664E-2</v>
      </c>
      <c r="H38" s="117">
        <v>2.6619684289008582E-2</v>
      </c>
    </row>
    <row r="39" spans="1:8" ht="13.5" thickTop="1">
      <c r="A39" s="44"/>
      <c r="B39" s="46"/>
      <c r="C39" s="46"/>
      <c r="D39" s="45" t="s">
        <v>59</v>
      </c>
      <c r="E39" s="35">
        <v>1</v>
      </c>
      <c r="F39" s="36">
        <v>104000</v>
      </c>
      <c r="G39" s="37">
        <v>4.1666666666666664E-2</v>
      </c>
      <c r="H39" s="38">
        <v>2.6619684289008582E-2</v>
      </c>
    </row>
    <row r="40" spans="1:8">
      <c r="A40" s="44"/>
      <c r="B40" s="46"/>
      <c r="C40" s="46"/>
      <c r="D40" s="46"/>
      <c r="E40" s="39"/>
      <c r="F40" s="40"/>
      <c r="G40" s="41"/>
      <c r="H40" s="41"/>
    </row>
    <row r="41" spans="1:8">
      <c r="A41" s="44"/>
      <c r="B41" s="56" t="s">
        <v>13</v>
      </c>
      <c r="C41" s="56"/>
      <c r="D41" s="56"/>
      <c r="E41" s="53">
        <v>1</v>
      </c>
      <c r="F41" s="54">
        <v>326260</v>
      </c>
      <c r="G41" s="55">
        <v>4.1666666666666664E-2</v>
      </c>
      <c r="H41" s="55">
        <v>8.3509021116653273E-2</v>
      </c>
    </row>
    <row r="42" spans="1:8" ht="13.5" thickBot="1">
      <c r="A42" s="44"/>
      <c r="B42" s="46"/>
      <c r="C42" s="118" t="s">
        <v>58</v>
      </c>
      <c r="D42" s="46"/>
      <c r="E42" s="115">
        <v>1</v>
      </c>
      <c r="F42" s="116">
        <v>326260</v>
      </c>
      <c r="G42" s="117">
        <v>4.1666666666666664E-2</v>
      </c>
      <c r="H42" s="117">
        <v>8.3509021116653273E-2</v>
      </c>
    </row>
    <row r="43" spans="1:8" ht="13.5" thickTop="1">
      <c r="A43" s="44"/>
      <c r="B43" s="46"/>
      <c r="C43" s="46"/>
      <c r="D43" s="45" t="s">
        <v>66</v>
      </c>
      <c r="E43" s="35">
        <v>1</v>
      </c>
      <c r="F43" s="36">
        <v>326260</v>
      </c>
      <c r="G43" s="37">
        <v>4.1666666666666664E-2</v>
      </c>
      <c r="H43" s="38">
        <v>8.3509021116653273E-2</v>
      </c>
    </row>
    <row r="44" spans="1:8">
      <c r="A44" s="44"/>
      <c r="B44" s="46"/>
      <c r="C44" s="46"/>
      <c r="D44" s="46"/>
      <c r="E44" s="39"/>
      <c r="F44" s="40"/>
      <c r="G44" s="41"/>
      <c r="H44" s="41"/>
    </row>
    <row r="45" spans="1:8">
      <c r="A45" s="42" t="s">
        <v>96</v>
      </c>
      <c r="B45" s="43"/>
      <c r="C45" s="43"/>
      <c r="D45" s="43"/>
      <c r="E45" s="32">
        <v>4</v>
      </c>
      <c r="F45" s="33">
        <v>853023</v>
      </c>
      <c r="G45" s="34">
        <v>0.16666666666666666</v>
      </c>
      <c r="H45" s="34">
        <v>0.21833848991599009</v>
      </c>
    </row>
    <row r="46" spans="1:8">
      <c r="A46" s="44"/>
      <c r="B46" s="56" t="s">
        <v>48</v>
      </c>
      <c r="C46" s="56"/>
      <c r="D46" s="56"/>
      <c r="E46" s="53">
        <v>1</v>
      </c>
      <c r="F46" s="54">
        <v>272500</v>
      </c>
      <c r="G46" s="55">
        <v>4.1666666666666664E-2</v>
      </c>
      <c r="H46" s="55">
        <v>6.974869200725807E-2</v>
      </c>
    </row>
    <row r="47" spans="1:8" ht="13.5" thickBot="1">
      <c r="A47" s="44"/>
      <c r="B47" s="46"/>
      <c r="C47" s="118" t="s">
        <v>74</v>
      </c>
      <c r="D47" s="46"/>
      <c r="E47" s="115">
        <v>1</v>
      </c>
      <c r="F47" s="116">
        <v>272500</v>
      </c>
      <c r="G47" s="117">
        <v>4.1666666666666664E-2</v>
      </c>
      <c r="H47" s="117">
        <v>6.974869200725807E-2</v>
      </c>
    </row>
    <row r="48" spans="1:8" ht="13.5" thickTop="1">
      <c r="A48" s="44"/>
      <c r="B48" s="46"/>
      <c r="C48" s="46"/>
      <c r="D48" s="45" t="s">
        <v>57</v>
      </c>
      <c r="E48" s="35">
        <v>1</v>
      </c>
      <c r="F48" s="36">
        <v>272500</v>
      </c>
      <c r="G48" s="37">
        <v>4.1666666666666664E-2</v>
      </c>
      <c r="H48" s="38">
        <v>6.974869200725807E-2</v>
      </c>
    </row>
    <row r="49" spans="1:8">
      <c r="A49" s="44"/>
      <c r="B49" s="46"/>
      <c r="C49" s="46"/>
      <c r="D49" s="46"/>
      <c r="E49" s="39"/>
      <c r="F49" s="40"/>
      <c r="G49" s="41"/>
      <c r="H49" s="41"/>
    </row>
    <row r="50" spans="1:8">
      <c r="A50" s="44"/>
      <c r="B50" s="56" t="s">
        <v>15</v>
      </c>
      <c r="C50" s="56"/>
      <c r="D50" s="56"/>
      <c r="E50" s="53">
        <v>2</v>
      </c>
      <c r="F50" s="54">
        <v>374523</v>
      </c>
      <c r="G50" s="55">
        <v>8.3333333333333329E-2</v>
      </c>
      <c r="H50" s="55">
        <v>9.5862346336272705E-2</v>
      </c>
    </row>
    <row r="51" spans="1:8" ht="13.5" thickBot="1">
      <c r="A51" s="44"/>
      <c r="B51" s="46"/>
      <c r="C51" s="118" t="s">
        <v>58</v>
      </c>
      <c r="D51" s="46"/>
      <c r="E51" s="115">
        <v>2</v>
      </c>
      <c r="F51" s="116">
        <v>374523</v>
      </c>
      <c r="G51" s="117">
        <v>8.3333333333333329E-2</v>
      </c>
      <c r="H51" s="117">
        <v>9.5862346336272705E-2</v>
      </c>
    </row>
    <row r="52" spans="1:8" ht="13.5" thickTop="1">
      <c r="A52" s="44"/>
      <c r="B52" s="46"/>
      <c r="C52" s="46"/>
      <c r="D52" s="45" t="s">
        <v>78</v>
      </c>
      <c r="E52" s="35">
        <v>1</v>
      </c>
      <c r="F52" s="36">
        <v>208500</v>
      </c>
      <c r="G52" s="37">
        <v>4.1666666666666664E-2</v>
      </c>
      <c r="H52" s="38">
        <v>5.3367347829406629E-2</v>
      </c>
    </row>
    <row r="53" spans="1:8">
      <c r="A53" s="44"/>
      <c r="B53" s="46"/>
      <c r="C53" s="46"/>
      <c r="D53" s="45" t="s">
        <v>57</v>
      </c>
      <c r="E53" s="35">
        <v>1</v>
      </c>
      <c r="F53" s="36">
        <v>166023</v>
      </c>
      <c r="G53" s="37">
        <v>4.1666666666666664E-2</v>
      </c>
      <c r="H53" s="38">
        <v>4.2494998506866076E-2</v>
      </c>
    </row>
    <row r="54" spans="1:8">
      <c r="A54" s="44"/>
      <c r="B54" s="46"/>
      <c r="C54" s="46"/>
      <c r="D54" s="46"/>
      <c r="E54" s="39"/>
      <c r="F54" s="40"/>
      <c r="G54" s="41"/>
      <c r="H54" s="41"/>
    </row>
    <row r="55" spans="1:8">
      <c r="A55" s="44"/>
      <c r="B55" s="56" t="s">
        <v>14</v>
      </c>
      <c r="C55" s="56"/>
      <c r="D55" s="56"/>
      <c r="E55" s="53">
        <v>1</v>
      </c>
      <c r="F55" s="54">
        <v>206000</v>
      </c>
      <c r="G55" s="55">
        <v>4.1666666666666664E-2</v>
      </c>
      <c r="H55" s="55">
        <v>5.2727451572459311E-2</v>
      </c>
    </row>
    <row r="56" spans="1:8" ht="13.5" thickBot="1">
      <c r="A56" s="44"/>
      <c r="B56" s="46"/>
      <c r="C56" s="118" t="s">
        <v>58</v>
      </c>
      <c r="D56" s="46"/>
      <c r="E56" s="115">
        <v>1</v>
      </c>
      <c r="F56" s="116">
        <v>206000</v>
      </c>
      <c r="G56" s="117">
        <v>4.1666666666666664E-2</v>
      </c>
      <c r="H56" s="117">
        <v>5.2727451572459311E-2</v>
      </c>
    </row>
    <row r="57" spans="1:8" ht="13.5" thickTop="1">
      <c r="A57" s="44"/>
      <c r="B57" s="46"/>
      <c r="C57" s="46"/>
      <c r="D57" s="45" t="s">
        <v>84</v>
      </c>
      <c r="E57" s="35">
        <v>1</v>
      </c>
      <c r="F57" s="36">
        <v>206000</v>
      </c>
      <c r="G57" s="37">
        <v>4.1666666666666664E-2</v>
      </c>
      <c r="H57" s="38">
        <v>5.2727451572459311E-2</v>
      </c>
    </row>
    <row r="58" spans="1:8">
      <c r="A58" s="44"/>
      <c r="B58" s="46"/>
      <c r="C58" s="46"/>
      <c r="D58" s="46"/>
      <c r="E58" s="39"/>
      <c r="F58" s="40"/>
      <c r="G58" s="41"/>
      <c r="H58" s="41"/>
    </row>
    <row r="59" spans="1:8">
      <c r="A59" s="42" t="s">
        <v>97</v>
      </c>
      <c r="B59" s="43"/>
      <c r="C59" s="43"/>
      <c r="D59" s="43"/>
      <c r="E59" s="32">
        <v>1</v>
      </c>
      <c r="F59" s="33">
        <v>175000</v>
      </c>
      <c r="G59" s="34">
        <v>4.1666666666666664E-2</v>
      </c>
      <c r="H59" s="34">
        <v>4.4792737986312517E-2</v>
      </c>
    </row>
    <row r="60" spans="1:8">
      <c r="A60" s="44"/>
      <c r="B60" s="56" t="s">
        <v>15</v>
      </c>
      <c r="C60" s="56"/>
      <c r="D60" s="56"/>
      <c r="E60" s="53">
        <v>1</v>
      </c>
      <c r="F60" s="54">
        <v>175000</v>
      </c>
      <c r="G60" s="55">
        <v>4.1666666666666664E-2</v>
      </c>
      <c r="H60" s="55">
        <v>4.4792737986312517E-2</v>
      </c>
    </row>
    <row r="61" spans="1:8" ht="13.5" thickBot="1">
      <c r="A61" s="44"/>
      <c r="B61" s="46"/>
      <c r="C61" s="118" t="s">
        <v>58</v>
      </c>
      <c r="D61" s="46"/>
      <c r="E61" s="115">
        <v>1</v>
      </c>
      <c r="F61" s="116">
        <v>175000</v>
      </c>
      <c r="G61" s="117">
        <v>4.1666666666666664E-2</v>
      </c>
      <c r="H61" s="117">
        <v>4.4792737986312517E-2</v>
      </c>
    </row>
    <row r="62" spans="1:8" ht="13.5" thickTop="1">
      <c r="A62" s="44"/>
      <c r="B62" s="46"/>
      <c r="C62" s="46"/>
      <c r="D62" s="45" t="s">
        <v>78</v>
      </c>
      <c r="E62" s="35">
        <v>1</v>
      </c>
      <c r="F62" s="36">
        <v>175000</v>
      </c>
      <c r="G62" s="37">
        <v>4.1666666666666664E-2</v>
      </c>
      <c r="H62" s="38">
        <v>4.4792737986312517E-2</v>
      </c>
    </row>
    <row r="63" spans="1:8">
      <c r="A63" s="44"/>
      <c r="B63" s="46"/>
      <c r="C63" s="46"/>
      <c r="D63" s="46"/>
      <c r="E63" s="39"/>
      <c r="F63" s="40"/>
      <c r="G63" s="41"/>
      <c r="H63" s="41"/>
    </row>
    <row r="64" spans="1:8">
      <c r="A64" s="42" t="s">
        <v>98</v>
      </c>
      <c r="B64" s="43"/>
      <c r="C64" s="43"/>
      <c r="D64" s="43"/>
      <c r="E64" s="32">
        <v>1</v>
      </c>
      <c r="F64" s="33">
        <v>314400</v>
      </c>
      <c r="G64" s="34">
        <v>4.1666666666666664E-2</v>
      </c>
      <c r="H64" s="34">
        <v>8.0473353273695175E-2</v>
      </c>
    </row>
    <row r="65" spans="1:8">
      <c r="A65" s="44"/>
      <c r="B65" s="56" t="s">
        <v>12</v>
      </c>
      <c r="C65" s="56"/>
      <c r="D65" s="56"/>
      <c r="E65" s="53">
        <v>1</v>
      </c>
      <c r="F65" s="54">
        <v>314400</v>
      </c>
      <c r="G65" s="55">
        <v>4.1666666666666664E-2</v>
      </c>
      <c r="H65" s="55">
        <v>8.0473353273695175E-2</v>
      </c>
    </row>
    <row r="66" spans="1:8" ht="13.5" thickBot="1">
      <c r="A66" s="44"/>
      <c r="B66" s="46"/>
      <c r="C66" s="118" t="s">
        <v>99</v>
      </c>
      <c r="D66" s="46"/>
      <c r="E66" s="115">
        <v>1</v>
      </c>
      <c r="F66" s="116">
        <v>314400</v>
      </c>
      <c r="G66" s="117">
        <v>4.1666666666666664E-2</v>
      </c>
      <c r="H66" s="117">
        <v>8.0473353273695175E-2</v>
      </c>
    </row>
    <row r="67" spans="1:8" ht="13.5" thickTop="1">
      <c r="A67" s="44"/>
      <c r="B67" s="46"/>
      <c r="C67" s="46"/>
      <c r="D67" s="45" t="s">
        <v>57</v>
      </c>
      <c r="E67" s="35">
        <v>1</v>
      </c>
      <c r="F67" s="36">
        <v>314400</v>
      </c>
      <c r="G67" s="37">
        <v>4.1666666666666664E-2</v>
      </c>
      <c r="H67" s="38">
        <v>8.0473353273695175E-2</v>
      </c>
    </row>
    <row r="68" spans="1:8">
      <c r="A68" s="44"/>
      <c r="B68" s="46"/>
      <c r="C68" s="46"/>
      <c r="D68" s="46"/>
      <c r="E68" s="39"/>
      <c r="F68" s="40"/>
      <c r="G68" s="41"/>
      <c r="H68" s="41"/>
    </row>
    <row r="69" spans="1:8">
      <c r="A69" s="42" t="s">
        <v>100</v>
      </c>
      <c r="B69" s="43"/>
      <c r="C69" s="43"/>
      <c r="D69" s="43"/>
      <c r="E69" s="32">
        <v>1</v>
      </c>
      <c r="F69" s="33">
        <v>285000</v>
      </c>
      <c r="G69" s="34">
        <v>4.1666666666666664E-2</v>
      </c>
      <c r="H69" s="34">
        <v>7.294817329199467E-2</v>
      </c>
    </row>
    <row r="70" spans="1:8">
      <c r="A70" s="44"/>
      <c r="B70" s="56" t="s">
        <v>14</v>
      </c>
      <c r="C70" s="56"/>
      <c r="D70" s="56"/>
      <c r="E70" s="53">
        <v>1</v>
      </c>
      <c r="F70" s="54">
        <v>285000</v>
      </c>
      <c r="G70" s="55">
        <v>4.1666666666666664E-2</v>
      </c>
      <c r="H70" s="55">
        <v>7.294817329199467E-2</v>
      </c>
    </row>
    <row r="71" spans="1:8" ht="13.5" thickBot="1">
      <c r="A71" s="44"/>
      <c r="B71" s="46"/>
      <c r="C71" s="118" t="s">
        <v>76</v>
      </c>
      <c r="D71" s="46"/>
      <c r="E71" s="115">
        <v>1</v>
      </c>
      <c r="F71" s="116">
        <v>285000</v>
      </c>
      <c r="G71" s="117">
        <v>4.1666666666666664E-2</v>
      </c>
      <c r="H71" s="117">
        <v>7.294817329199467E-2</v>
      </c>
    </row>
    <row r="72" spans="1:8" ht="13.5" thickTop="1">
      <c r="A72" s="44"/>
      <c r="B72" s="46"/>
      <c r="C72" s="46"/>
      <c r="D72" s="45" t="s">
        <v>86</v>
      </c>
      <c r="E72" s="35">
        <v>1</v>
      </c>
      <c r="F72" s="36">
        <v>285000</v>
      </c>
      <c r="G72" s="37">
        <v>4.1666666666666664E-2</v>
      </c>
      <c r="H72" s="38">
        <v>7.294817329199467E-2</v>
      </c>
    </row>
    <row r="73" spans="1:8">
      <c r="A73" s="44"/>
      <c r="B73" s="46"/>
      <c r="C73" s="46"/>
      <c r="D73" s="46"/>
      <c r="E73" s="39"/>
      <c r="F73" s="40"/>
      <c r="G73" s="41"/>
      <c r="H73" s="41"/>
    </row>
    <row r="74" spans="1:8">
      <c r="A74" s="42" t="s">
        <v>101</v>
      </c>
      <c r="B74" s="43"/>
      <c r="C74" s="43"/>
      <c r="D74" s="43"/>
      <c r="E74" s="32">
        <v>1</v>
      </c>
      <c r="F74" s="33">
        <v>160000</v>
      </c>
      <c r="G74" s="34">
        <v>4.1666666666666664E-2</v>
      </c>
      <c r="H74" s="34">
        <v>4.0953360444628592E-2</v>
      </c>
    </row>
    <row r="75" spans="1:8">
      <c r="A75" s="44"/>
      <c r="B75" s="56" t="s">
        <v>14</v>
      </c>
      <c r="C75" s="56"/>
      <c r="D75" s="56"/>
      <c r="E75" s="53">
        <v>1</v>
      </c>
      <c r="F75" s="54">
        <v>160000</v>
      </c>
      <c r="G75" s="55">
        <v>4.1666666666666664E-2</v>
      </c>
      <c r="H75" s="55">
        <v>4.0953360444628592E-2</v>
      </c>
    </row>
    <row r="76" spans="1:8" ht="13.5" thickBot="1">
      <c r="A76" s="44"/>
      <c r="B76" s="46"/>
      <c r="C76" s="118" t="s">
        <v>67</v>
      </c>
      <c r="D76" s="46"/>
      <c r="E76" s="115">
        <v>1</v>
      </c>
      <c r="F76" s="116">
        <v>160000</v>
      </c>
      <c r="G76" s="117">
        <v>4.1666666666666664E-2</v>
      </c>
      <c r="H76" s="117">
        <v>4.0953360444628592E-2</v>
      </c>
    </row>
    <row r="77" spans="1:8" ht="13.5" thickTop="1">
      <c r="A77" s="44"/>
      <c r="B77" s="46"/>
      <c r="C77" s="46"/>
      <c r="D77" s="45" t="s">
        <v>85</v>
      </c>
      <c r="E77" s="35">
        <v>1</v>
      </c>
      <c r="F77" s="36">
        <v>160000</v>
      </c>
      <c r="G77" s="37">
        <v>4.1666666666666664E-2</v>
      </c>
      <c r="H77" s="38">
        <v>4.0953360444628592E-2</v>
      </c>
    </row>
    <row r="78" spans="1:8">
      <c r="A78" s="44"/>
      <c r="B78" s="46"/>
      <c r="C78" s="46"/>
      <c r="D78" s="46"/>
      <c r="E78" s="39"/>
      <c r="F78" s="40"/>
      <c r="G78" s="41"/>
      <c r="H78" s="41"/>
    </row>
    <row r="79" spans="1:8">
      <c r="A79" s="42" t="s">
        <v>102</v>
      </c>
      <c r="B79" s="43"/>
      <c r="C79" s="43"/>
      <c r="D79" s="43"/>
      <c r="E79" s="32">
        <v>1</v>
      </c>
      <c r="F79" s="33">
        <v>120065</v>
      </c>
      <c r="G79" s="34">
        <v>4.1666666666666664E-2</v>
      </c>
      <c r="H79" s="34">
        <v>3.0731657636152071E-2</v>
      </c>
    </row>
    <row r="80" spans="1:8">
      <c r="A80" s="44"/>
      <c r="B80" s="56" t="s">
        <v>48</v>
      </c>
      <c r="C80" s="56"/>
      <c r="D80" s="56"/>
      <c r="E80" s="53">
        <v>1</v>
      </c>
      <c r="F80" s="54">
        <v>120065</v>
      </c>
      <c r="G80" s="55">
        <v>4.1666666666666664E-2</v>
      </c>
      <c r="H80" s="55">
        <v>3.0731657636152071E-2</v>
      </c>
    </row>
    <row r="81" spans="1:8" ht="13.5" thickBot="1">
      <c r="A81" s="44"/>
      <c r="B81" s="46"/>
      <c r="C81" s="118" t="s">
        <v>74</v>
      </c>
      <c r="D81" s="46"/>
      <c r="E81" s="115">
        <v>1</v>
      </c>
      <c r="F81" s="116">
        <v>120065</v>
      </c>
      <c r="G81" s="117">
        <v>4.1666666666666664E-2</v>
      </c>
      <c r="H81" s="117">
        <v>3.0731657636152071E-2</v>
      </c>
    </row>
    <row r="82" spans="1:8" ht="13.5" thickTop="1">
      <c r="A82" s="44"/>
      <c r="B82" s="46"/>
      <c r="C82" s="46"/>
      <c r="D82" s="45" t="s">
        <v>57</v>
      </c>
      <c r="E82" s="35">
        <v>1</v>
      </c>
      <c r="F82" s="36">
        <v>120065</v>
      </c>
      <c r="G82" s="37">
        <v>4.1666666666666664E-2</v>
      </c>
      <c r="H82" s="38">
        <v>3.0731657636152071E-2</v>
      </c>
    </row>
    <row r="83" spans="1:8">
      <c r="A83" s="44"/>
      <c r="B83" s="46"/>
      <c r="C83" s="46"/>
      <c r="D83" s="46"/>
      <c r="E83" s="39"/>
      <c r="F83" s="40"/>
      <c r="G83" s="41"/>
      <c r="H83" s="41"/>
    </row>
    <row r="84" spans="1:8">
      <c r="A84" s="42" t="s">
        <v>103</v>
      </c>
      <c r="B84" s="43"/>
      <c r="C84" s="43"/>
      <c r="D84" s="43"/>
      <c r="E84" s="32">
        <v>1</v>
      </c>
      <c r="F84" s="33">
        <v>341600</v>
      </c>
      <c r="G84" s="34">
        <v>4.1666666666666664E-2</v>
      </c>
      <c r="H84" s="34">
        <v>8.7435424549282034E-2</v>
      </c>
    </row>
    <row r="85" spans="1:8">
      <c r="A85" s="44"/>
      <c r="B85" s="56" t="s">
        <v>14</v>
      </c>
      <c r="C85" s="56"/>
      <c r="D85" s="56"/>
      <c r="E85" s="53">
        <v>1</v>
      </c>
      <c r="F85" s="54">
        <v>341600</v>
      </c>
      <c r="G85" s="55">
        <v>4.1666666666666664E-2</v>
      </c>
      <c r="H85" s="55">
        <v>8.7435424549282034E-2</v>
      </c>
    </row>
    <row r="86" spans="1:8" ht="13.5" thickBot="1">
      <c r="A86" s="44"/>
      <c r="B86" s="46"/>
      <c r="C86" s="118" t="s">
        <v>58</v>
      </c>
      <c r="D86" s="46"/>
      <c r="E86" s="115">
        <v>1</v>
      </c>
      <c r="F86" s="116">
        <v>341600</v>
      </c>
      <c r="G86" s="117">
        <v>4.1666666666666664E-2</v>
      </c>
      <c r="H86" s="117">
        <v>8.7435424549282034E-2</v>
      </c>
    </row>
    <row r="87" spans="1:8" ht="13.5" thickTop="1">
      <c r="A87" s="44"/>
      <c r="B87" s="46"/>
      <c r="C87" s="46"/>
      <c r="D87" s="45" t="s">
        <v>49</v>
      </c>
      <c r="E87" s="35">
        <v>1</v>
      </c>
      <c r="F87" s="36">
        <v>341600</v>
      </c>
      <c r="G87" s="37">
        <v>4.1666666666666664E-2</v>
      </c>
      <c r="H87" s="38">
        <v>8.7435424549282034E-2</v>
      </c>
    </row>
    <row r="88" spans="1:8">
      <c r="A88" s="44"/>
      <c r="B88" s="46"/>
      <c r="C88" s="46"/>
      <c r="D88" s="46"/>
      <c r="E88" s="39"/>
      <c r="F88" s="40"/>
      <c r="G88" s="41"/>
      <c r="H88" s="41"/>
    </row>
    <row r="89" spans="1:8">
      <c r="A89" s="42" t="s">
        <v>104</v>
      </c>
      <c r="B89" s="43"/>
      <c r="C89" s="43"/>
      <c r="D89" s="43"/>
      <c r="E89" s="32">
        <v>2</v>
      </c>
      <c r="F89" s="33">
        <v>402000</v>
      </c>
      <c r="G89" s="34">
        <v>8.3333333333333329E-2</v>
      </c>
      <c r="H89" s="34">
        <v>0.10289531811712933</v>
      </c>
    </row>
    <row r="90" spans="1:8">
      <c r="A90" s="44"/>
      <c r="B90" s="56" t="s">
        <v>13</v>
      </c>
      <c r="C90" s="56"/>
      <c r="D90" s="56"/>
      <c r="E90" s="53">
        <v>1</v>
      </c>
      <c r="F90" s="54">
        <v>307000</v>
      </c>
      <c r="G90" s="55">
        <v>4.1666666666666664E-2</v>
      </c>
      <c r="H90" s="55">
        <v>7.8579260353131106E-2</v>
      </c>
    </row>
    <row r="91" spans="1:8" ht="13.5" thickBot="1">
      <c r="A91" s="44"/>
      <c r="B91" s="46"/>
      <c r="C91" s="118" t="s">
        <v>58</v>
      </c>
      <c r="D91" s="46"/>
      <c r="E91" s="115">
        <v>1</v>
      </c>
      <c r="F91" s="116">
        <v>307000</v>
      </c>
      <c r="G91" s="117">
        <v>4.1666666666666664E-2</v>
      </c>
      <c r="H91" s="117">
        <v>7.8579260353131106E-2</v>
      </c>
    </row>
    <row r="92" spans="1:8" ht="13.5" thickTop="1">
      <c r="A92" s="44"/>
      <c r="B92" s="46"/>
      <c r="C92" s="46"/>
      <c r="D92" s="45" t="s">
        <v>66</v>
      </c>
      <c r="E92" s="35">
        <v>1</v>
      </c>
      <c r="F92" s="36">
        <v>307000</v>
      </c>
      <c r="G92" s="37">
        <v>4.1666666666666664E-2</v>
      </c>
      <c r="H92" s="38">
        <v>7.8579260353131106E-2</v>
      </c>
    </row>
    <row r="93" spans="1:8">
      <c r="A93" s="44"/>
      <c r="B93" s="46"/>
      <c r="C93" s="46"/>
      <c r="D93" s="46"/>
      <c r="E93" s="39"/>
      <c r="F93" s="40"/>
      <c r="G93" s="41"/>
      <c r="H93" s="41"/>
    </row>
    <row r="94" spans="1:8">
      <c r="A94" s="44"/>
      <c r="B94" s="56" t="s">
        <v>53</v>
      </c>
      <c r="C94" s="56"/>
      <c r="D94" s="56"/>
      <c r="E94" s="53">
        <v>1</v>
      </c>
      <c r="F94" s="54">
        <v>95000</v>
      </c>
      <c r="G94" s="55">
        <v>4.1666666666666664E-2</v>
      </c>
      <c r="H94" s="55">
        <v>2.4316057763998224E-2</v>
      </c>
    </row>
    <row r="95" spans="1:8" ht="13.5" thickBot="1">
      <c r="A95" s="44"/>
      <c r="B95" s="46"/>
      <c r="C95" s="118" t="s">
        <v>105</v>
      </c>
      <c r="D95" s="46"/>
      <c r="E95" s="115">
        <v>1</v>
      </c>
      <c r="F95" s="116">
        <v>95000</v>
      </c>
      <c r="G95" s="117">
        <v>4.1666666666666664E-2</v>
      </c>
      <c r="H95" s="117">
        <v>2.4316057763998224E-2</v>
      </c>
    </row>
    <row r="96" spans="1:8" ht="13.5" thickTop="1">
      <c r="A96" s="44"/>
      <c r="B96" s="46"/>
      <c r="C96" s="46"/>
      <c r="D96" s="45" t="s">
        <v>105</v>
      </c>
      <c r="E96" s="35">
        <v>1</v>
      </c>
      <c r="F96" s="36">
        <v>95000</v>
      </c>
      <c r="G96" s="37">
        <v>4.1666666666666664E-2</v>
      </c>
      <c r="H96" s="38">
        <v>2.4316057763998224E-2</v>
      </c>
    </row>
    <row r="97" spans="1:8" ht="13.5" thickBot="1">
      <c r="A97" s="44"/>
      <c r="B97" s="46"/>
      <c r="C97" s="46"/>
      <c r="D97" s="46"/>
      <c r="E97" s="39"/>
      <c r="F97" s="40"/>
      <c r="G97" s="41"/>
      <c r="H97" s="41"/>
    </row>
    <row r="98" spans="1:8" ht="16.5" thickTop="1" thickBot="1">
      <c r="A98" s="51" t="s">
        <v>39</v>
      </c>
      <c r="B98" s="47"/>
      <c r="C98" s="47"/>
      <c r="D98" s="47"/>
      <c r="E98" s="48">
        <v>24</v>
      </c>
      <c r="F98" s="49">
        <v>3906883.3</v>
      </c>
      <c r="G98" s="50">
        <v>1</v>
      </c>
      <c r="H98" s="52">
        <v>1</v>
      </c>
    </row>
    <row r="99" spans="1:8" ht="13.5" thickTop="1"/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OVERALL SALES AND LOANS STATS</vt:lpstr>
      <vt:lpstr>SALES STATS</vt:lpstr>
      <vt:lpstr>LOAN ONLY STATS</vt:lpstr>
      <vt:lpstr>SALES TYPE TRACKING</vt:lpstr>
      <vt:lpstr>LENDER TRACKING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Judson</cp:lastModifiedBy>
  <dcterms:created xsi:type="dcterms:W3CDTF">2007-02-19T07:45:34Z</dcterms:created>
  <dcterms:modified xsi:type="dcterms:W3CDTF">2017-08-02T12:55:57Z</dcterms:modified>
</cp:coreProperties>
</file>