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3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STATS'!$A$15:$C$15</definedName>
    <definedName name="CommercialSalesMarket">'SALES STATS'!$A$40:$C$42</definedName>
    <definedName name="ConstructionLoansMarket">'LOAN ONLY STATS'!$A$27:$C$29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STATS'!$A$21:$C$21</definedName>
    <definedName name="HardMoneyLoansMarket">'LOAN ONLY STATS'!$A$35:$C$35</definedName>
    <definedName name="InclineSalesMarket">'SALES STATS'!#REF!</definedName>
    <definedName name="OverallLoans">'OVERALL STATS'!$A$19:$C$22</definedName>
    <definedName name="OverallSales">'OVERALL STATS'!$A$7:$C$13</definedName>
    <definedName name="OverallSalesAndLoans">'OVERALL STATS'!$A$28:$C$34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STATS'!$A$48:$C$50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3"/>
  <c r="C11"/>
  <c r="B11"/>
  <c r="E7" s="1"/>
  <c r="G35" i="3"/>
  <c r="G29"/>
  <c r="G28"/>
  <c r="G27"/>
  <c r="G21"/>
  <c r="G9"/>
  <c r="G8"/>
  <c r="G7"/>
  <c r="G50" i="2"/>
  <c r="G49"/>
  <c r="G48"/>
  <c r="G42"/>
  <c r="G41"/>
  <c r="G40"/>
  <c r="G34"/>
  <c r="G33"/>
  <c r="G32"/>
  <c r="G31"/>
  <c r="G30"/>
  <c r="G29"/>
  <c r="G28"/>
  <c r="G22"/>
  <c r="G21"/>
  <c r="G20"/>
  <c r="G19"/>
  <c r="G13"/>
  <c r="G12"/>
  <c r="G11"/>
  <c r="G10"/>
  <c r="G9"/>
  <c r="G8"/>
  <c r="G7"/>
  <c r="G34" i="1"/>
  <c r="G33"/>
  <c r="G32"/>
  <c r="G31"/>
  <c r="G30"/>
  <c r="G29"/>
  <c r="G28"/>
  <c r="G22"/>
  <c r="G21"/>
  <c r="G20"/>
  <c r="G19"/>
  <c r="G13"/>
  <c r="G12"/>
  <c r="G11"/>
  <c r="G10"/>
  <c r="G9"/>
  <c r="G8"/>
  <c r="G7"/>
  <c r="C30" i="3"/>
  <c r="B30"/>
  <c r="C16"/>
  <c r="B16"/>
  <c r="C43" i="2"/>
  <c r="B43"/>
  <c r="B14" i="1"/>
  <c r="C14"/>
  <c r="B36" i="3"/>
  <c r="C36"/>
  <c r="B22"/>
  <c r="C22"/>
  <c r="B10"/>
  <c r="D7" s="1"/>
  <c r="C10"/>
  <c r="E7" s="1"/>
  <c r="B51" i="2"/>
  <c r="C51"/>
  <c r="B35"/>
  <c r="D29" s="1"/>
  <c r="C35"/>
  <c r="E29" s="1"/>
  <c r="A2"/>
  <c r="B23"/>
  <c r="D20" s="1"/>
  <c r="C23"/>
  <c r="E8" i="23" l="1"/>
  <c r="E10"/>
  <c r="F7"/>
  <c r="F10"/>
  <c r="F9"/>
  <c r="F5"/>
  <c r="E5"/>
  <c r="E9"/>
  <c r="F6"/>
  <c r="E6"/>
  <c r="F8"/>
  <c r="E28" i="3"/>
  <c r="E9"/>
  <c r="D9"/>
  <c r="E9" i="1"/>
  <c r="D9"/>
  <c r="E50" i="2"/>
  <c r="D50"/>
  <c r="E30"/>
  <c r="D30"/>
  <c r="E22"/>
  <c r="D22"/>
  <c r="E49"/>
  <c r="D42"/>
  <c r="E41"/>
  <c r="D40"/>
  <c r="D34"/>
  <c r="D8" i="3"/>
  <c r="E8"/>
  <c r="E27"/>
  <c r="E29"/>
  <c r="D27"/>
  <c r="D29"/>
  <c r="D28"/>
  <c r="D49" i="2"/>
  <c r="D41"/>
  <c r="E40"/>
  <c r="E42"/>
  <c r="E34"/>
  <c r="E21"/>
  <c r="D21"/>
  <c r="E48"/>
  <c r="E28"/>
  <c r="E31"/>
  <c r="E33"/>
  <c r="E20"/>
  <c r="E19"/>
  <c r="D19"/>
  <c r="D32"/>
  <c r="E32"/>
  <c r="D33"/>
  <c r="D31"/>
  <c r="D28"/>
  <c r="D48"/>
  <c r="A2" i="3"/>
  <c r="E35"/>
  <c r="B14" i="2"/>
  <c r="C14"/>
  <c r="B23" i="1"/>
  <c r="C23"/>
  <c r="B35"/>
  <c r="C35"/>
  <c r="F11" i="23" l="1"/>
  <c r="E11"/>
  <c r="E31" i="1"/>
  <c r="D31"/>
  <c r="E9" i="2"/>
  <c r="D9"/>
  <c r="E43"/>
  <c r="D43"/>
  <c r="D32" i="1"/>
  <c r="E22"/>
  <c r="D22"/>
  <c r="E34"/>
  <c r="E32"/>
  <c r="E30"/>
  <c r="E33"/>
  <c r="D35" i="3"/>
  <c r="E30"/>
  <c r="D30"/>
  <c r="E21"/>
  <c r="D21"/>
  <c r="D51" i="2"/>
  <c r="E51"/>
  <c r="E35"/>
  <c r="D35"/>
  <c r="D8"/>
  <c r="D7"/>
  <c r="D10"/>
  <c r="D12"/>
  <c r="D11"/>
  <c r="D13"/>
  <c r="E7"/>
  <c r="E12"/>
  <c r="E8"/>
  <c r="E11"/>
  <c r="E13"/>
  <c r="E10"/>
  <c r="E29" i="1"/>
  <c r="E28"/>
  <c r="D28"/>
  <c r="E8"/>
  <c r="D11"/>
  <c r="D8"/>
  <c r="D7"/>
  <c r="E11"/>
  <c r="D10"/>
  <c r="D12"/>
  <c r="D13"/>
  <c r="D21"/>
  <c r="E19"/>
  <c r="E20"/>
  <c r="E21"/>
  <c r="D34"/>
  <c r="D29"/>
  <c r="E7"/>
  <c r="D30"/>
  <c r="D20"/>
  <c r="D19"/>
  <c r="E10"/>
  <c r="E12"/>
  <c r="D33"/>
  <c r="E13"/>
  <c r="E35" l="1"/>
  <c r="D35"/>
  <c r="E36" i="3"/>
  <c r="E22"/>
  <c r="D22"/>
  <c r="D36"/>
  <c r="E10"/>
  <c r="D10"/>
  <c r="E23" i="2"/>
  <c r="D23"/>
  <c r="D14" i="1"/>
  <c r="E14"/>
  <c r="E14" i="2"/>
  <c r="D14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<sst xmlns="http://schemas.openxmlformats.org/spreadsheetml/2006/main" count="1286" uniqueCount="154">
  <si>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</si>
  <si>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</si>
  <si>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</si>
  <si>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</si>
  <si>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</si>
  <si>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</si>
  <si>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</si>
  <si>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</si>
  <si>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</si>
  <si>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</si>
  <si>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</si>
  <si>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</si>
  <si>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</si>
  <si>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</si>
  <si>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</si>
  <si>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</si>
  <si>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</si>
  <si>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</si>
  <si>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</si>
  <si>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</si>
  <si>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</si>
  <si>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</si>
  <si>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</si>
  <si>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</si>
  <si>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</si>
  <si>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</si>
  <si>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</si>
  <si>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</si>
  <si>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</si>
  <si>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</si>
  <si>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</si>
  <si>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</si>
  <si>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</si>
  <si>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</si>
  <si>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</si>
  <si>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</si>
  <si>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</si>
  <si>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</si>
  <si>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</si>
  <si>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</si>
  <si>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</si>
  <si>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</si>
  <si>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</si>
  <si>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</si>
  <si>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</si>
  <si>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</si>
  <si>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</si>
  <si>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</si>
  <si>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</si>
  <si>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</si>
  <si>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</si>
  <si>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</si>
  <si>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BUILDER</t>
  </si>
  <si>
    <t>BUILDER TRACKING</t>
  </si>
  <si>
    <t>DOLLARVOL</t>
  </si>
  <si>
    <t>AVERAGE</t>
  </si>
  <si>
    <t>% OF $$$ VOLUME</t>
  </si>
  <si>
    <t>Reporting Period: MAY, 2024</t>
  </si>
  <si>
    <t>First Centennial Title</t>
  </si>
  <si>
    <t>SINGLE FAM RES.</t>
  </si>
  <si>
    <t>CARSON CITY</t>
  </si>
  <si>
    <t>18</t>
  </si>
  <si>
    <t>NO</t>
  </si>
  <si>
    <t>Stewart Title</t>
  </si>
  <si>
    <t>COMMERCIAL</t>
  </si>
  <si>
    <t>DC</t>
  </si>
  <si>
    <t>CONDO/TWNHSE</t>
  </si>
  <si>
    <t>RIDGEVIEW</t>
  </si>
  <si>
    <t>15</t>
  </si>
  <si>
    <t>YES</t>
  </si>
  <si>
    <t>LITTLE LANE LLC</t>
  </si>
  <si>
    <t>KDJ</t>
  </si>
  <si>
    <t>VACANT LAND</t>
  </si>
  <si>
    <t>23</t>
  </si>
  <si>
    <t>Calatlantic Title West</t>
  </si>
  <si>
    <t>MCCARRAN</t>
  </si>
  <si>
    <t>LH</t>
  </si>
  <si>
    <t>LENNAR RENO LLC</t>
  </si>
  <si>
    <t>Toiyabe Title</t>
  </si>
  <si>
    <t>MINDEN</t>
  </si>
  <si>
    <t>UNK</t>
  </si>
  <si>
    <t>Ticor Title</t>
  </si>
  <si>
    <t>GARDNERVILLE</t>
  </si>
  <si>
    <t>RLT</t>
  </si>
  <si>
    <t>AMG</t>
  </si>
  <si>
    <t>4</t>
  </si>
  <si>
    <t>KIETZKE</t>
  </si>
  <si>
    <t>AE</t>
  </si>
  <si>
    <t>PARADISO EMERSON CC LLC</t>
  </si>
  <si>
    <t>MOBILE HOME</t>
  </si>
  <si>
    <t>ZEPHYR</t>
  </si>
  <si>
    <t>17</t>
  </si>
  <si>
    <t>First American Title</t>
  </si>
  <si>
    <t>LAS VEGAS</t>
  </si>
  <si>
    <t>TO</t>
  </si>
  <si>
    <t>008-522-27</t>
  </si>
  <si>
    <t>LT BUILDERS LLC</t>
  </si>
  <si>
    <t>PLUMB</t>
  </si>
  <si>
    <t>RS</t>
  </si>
  <si>
    <t>3</t>
  </si>
  <si>
    <t>CAPITOL HOMEBUILDERS LLC</t>
  </si>
  <si>
    <t>LAKESIDEMOANA</t>
  </si>
  <si>
    <t>12</t>
  </si>
  <si>
    <t>DKC</t>
  </si>
  <si>
    <t>RC</t>
  </si>
  <si>
    <t>2-4 PLEX</t>
  </si>
  <si>
    <t>SPARKS</t>
  </si>
  <si>
    <t>21</t>
  </si>
  <si>
    <t>AJF</t>
  </si>
  <si>
    <t>DAMONTE</t>
  </si>
  <si>
    <t>24</t>
  </si>
  <si>
    <t>MAYBERRY</t>
  </si>
  <si>
    <t>Signature Title</t>
  </si>
  <si>
    <t>LONGLEY</t>
  </si>
  <si>
    <t>NF</t>
  </si>
  <si>
    <t>CD</t>
  </si>
  <si>
    <t>LM</t>
  </si>
  <si>
    <t>AM</t>
  </si>
  <si>
    <t>CC BUILDERS LLC</t>
  </si>
  <si>
    <t>ET</t>
  </si>
  <si>
    <t>001-121-28</t>
  </si>
  <si>
    <t>HARD MONEY</t>
  </si>
  <si>
    <t>CARRICK LLC</t>
  </si>
  <si>
    <t>009-331-22</t>
  </si>
  <si>
    <t>CONVENTIONAL</t>
  </si>
  <si>
    <t>ELKO FEDERAL CREDIT UNION</t>
  </si>
  <si>
    <t>002-101-77</t>
  </si>
  <si>
    <t>CONSTRUCTION</t>
  </si>
  <si>
    <t>NEWWEST COMMUNIT CAPITAL INC</t>
  </si>
  <si>
    <t>ASSET ALLIES LLC</t>
  </si>
  <si>
    <t>002-611-13</t>
  </si>
  <si>
    <t>CREDIT LINE</t>
  </si>
  <si>
    <t>GREATER NEVADA CREDIT UNION</t>
  </si>
  <si>
    <t>008-181-29</t>
  </si>
  <si>
    <t>NITIONWIDE MORTGAGE BANKERS INC</t>
  </si>
  <si>
    <t>004-406-01</t>
  </si>
  <si>
    <t>GREATER NEVADA MORTGAGE</t>
  </si>
  <si>
    <t>002-451-01</t>
  </si>
  <si>
    <t>VA</t>
  </si>
  <si>
    <t>FREEDOM MORTGAGE CORP</t>
  </si>
  <si>
    <t>009-758-02</t>
  </si>
  <si>
    <t>007-652-07</t>
  </si>
  <si>
    <t>SERPA</t>
  </si>
  <si>
    <t>CAL</t>
  </si>
  <si>
    <t>FA</t>
  </si>
  <si>
    <t>FC</t>
  </si>
  <si>
    <t>SIG</t>
  </si>
  <si>
    <t>ST</t>
  </si>
  <si>
    <t>TI</t>
  </si>
  <si>
    <t>TT</t>
  </si>
  <si>
    <t>DEED SUBDIVIDER</t>
  </si>
  <si>
    <t>DEED OF TRUST</t>
  </si>
  <si>
    <t>DEED</t>
  </si>
  <si>
    <t>NO COMMERCIAL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</si>
</sst>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Calatlantic Title West</c:v>
                </c:pt>
                <c:pt idx="3">
                  <c:v>First Centennial Title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18</c:v>
                </c:pt>
                <c:pt idx="3">
                  <c:v>16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1509760"/>
        <c:axId val="121511296"/>
        <c:axId val="0"/>
      </c:bar3DChart>
      <c:catAx>
        <c:axId val="121509760"/>
        <c:scaling>
          <c:orientation val="minMax"/>
        </c:scaling>
        <c:axPos val="b"/>
        <c:numFmt formatCode="General" sourceLinked="1"/>
        <c:majorTickMark val="none"/>
        <c:tickLblPos val="nextTo"/>
        <c:crossAx val="121511296"/>
        <c:crosses val="autoZero"/>
        <c:auto val="1"/>
        <c:lblAlgn val="ctr"/>
        <c:lblOffset val="100"/>
      </c:catAx>
      <c:valAx>
        <c:axId val="121511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509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STATS'!$A$19:$A$22</c:f>
              <c:strCache>
                <c:ptCount val="4"/>
                <c:pt idx="0">
                  <c:v>Ticor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STATS'!$B$19:$B$22</c:f>
              <c:numCache>
                <c:formatCode>0</c:formatCode>
                <c:ptCount val="4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hape val="box"/>
        <c:axId val="121808384"/>
        <c:axId val="121809920"/>
        <c:axId val="0"/>
      </c:bar3DChart>
      <c:catAx>
        <c:axId val="121808384"/>
        <c:scaling>
          <c:orientation val="minMax"/>
        </c:scaling>
        <c:axPos val="b"/>
        <c:numFmt formatCode="General" sourceLinked="1"/>
        <c:majorTickMark val="none"/>
        <c:tickLblPos val="nextTo"/>
        <c:crossAx val="121809920"/>
        <c:crosses val="autoZero"/>
        <c:auto val="1"/>
        <c:lblAlgn val="ctr"/>
        <c:lblOffset val="100"/>
      </c:catAx>
      <c:valAx>
        <c:axId val="121809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808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STATS'!$B$28:$B$34</c:f>
              <c:numCache>
                <c:formatCode>0</c:formatCode>
                <c:ptCount val="7"/>
                <c:pt idx="0">
                  <c:v>28</c:v>
                </c:pt>
                <c:pt idx="1">
                  <c:v>25</c:v>
                </c:pt>
                <c:pt idx="2">
                  <c:v>18</c:v>
                </c:pt>
                <c:pt idx="3">
                  <c:v>18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1824000"/>
        <c:axId val="121825536"/>
        <c:axId val="0"/>
      </c:bar3DChart>
      <c:catAx>
        <c:axId val="121824000"/>
        <c:scaling>
          <c:orientation val="minMax"/>
        </c:scaling>
        <c:axPos val="b"/>
        <c:numFmt formatCode="General" sourceLinked="1"/>
        <c:majorTickMark val="none"/>
        <c:tickLblPos val="nextTo"/>
        <c:crossAx val="121825536"/>
        <c:crosses val="autoZero"/>
        <c:auto val="1"/>
        <c:lblAlgn val="ctr"/>
        <c:lblOffset val="100"/>
      </c:catAx>
      <c:valAx>
        <c:axId val="121825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824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Calatlantic Title West</c:v>
                </c:pt>
                <c:pt idx="3">
                  <c:v>First Centennial Title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14559071</c:v>
                </c:pt>
                <c:pt idx="1">
                  <c:v>30782154</c:v>
                </c:pt>
                <c:pt idx="2">
                  <c:v>10598045</c:v>
                </c:pt>
                <c:pt idx="3">
                  <c:v>9856052</c:v>
                </c:pt>
                <c:pt idx="4">
                  <c:v>815000</c:v>
                </c:pt>
                <c:pt idx="5">
                  <c:v>700000</c:v>
                </c:pt>
                <c:pt idx="6">
                  <c:v>270000</c:v>
                </c:pt>
              </c:numCache>
            </c:numRef>
          </c:val>
        </c:ser>
        <c:shape val="box"/>
        <c:axId val="122204160"/>
        <c:axId val="122205696"/>
        <c:axId val="0"/>
      </c:bar3DChart>
      <c:catAx>
        <c:axId val="122204160"/>
        <c:scaling>
          <c:orientation val="minMax"/>
        </c:scaling>
        <c:axPos val="b"/>
        <c:numFmt formatCode="General" sourceLinked="1"/>
        <c:majorTickMark val="none"/>
        <c:tickLblPos val="nextTo"/>
        <c:crossAx val="122205696"/>
        <c:crosses val="autoZero"/>
        <c:auto val="1"/>
        <c:lblAlgn val="ctr"/>
        <c:lblOffset val="100"/>
      </c:catAx>
      <c:valAx>
        <c:axId val="122205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204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STATS'!$A$19:$A$22</c:f>
              <c:strCache>
                <c:ptCount val="4"/>
                <c:pt idx="0">
                  <c:v>Ticor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STATS'!$C$19:$C$22</c:f>
              <c:numCache>
                <c:formatCode>"$"#,##0</c:formatCode>
                <c:ptCount val="4"/>
                <c:pt idx="0">
                  <c:v>4002000</c:v>
                </c:pt>
                <c:pt idx="1">
                  <c:v>636698</c:v>
                </c:pt>
                <c:pt idx="2">
                  <c:v>500000</c:v>
                </c:pt>
                <c:pt idx="3">
                  <c:v>7855993</c:v>
                </c:pt>
              </c:numCache>
            </c:numRef>
          </c:val>
        </c:ser>
        <c:shape val="box"/>
        <c:axId val="122231808"/>
        <c:axId val="122233600"/>
        <c:axId val="0"/>
      </c:bar3DChart>
      <c:catAx>
        <c:axId val="122231808"/>
        <c:scaling>
          <c:orientation val="minMax"/>
        </c:scaling>
        <c:axPos val="b"/>
        <c:numFmt formatCode="General" sourceLinked="1"/>
        <c:majorTickMark val="none"/>
        <c:tickLblPos val="nextTo"/>
        <c:crossAx val="122233600"/>
        <c:crosses val="autoZero"/>
        <c:auto val="1"/>
        <c:lblAlgn val="ctr"/>
        <c:lblOffset val="100"/>
      </c:catAx>
      <c:valAx>
        <c:axId val="122233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231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STATS'!$C$28:$C$34</c:f>
              <c:numCache>
                <c:formatCode>"$"#,##0</c:formatCode>
                <c:ptCount val="7"/>
                <c:pt idx="0">
                  <c:v>15059071</c:v>
                </c:pt>
                <c:pt idx="1">
                  <c:v>34784154</c:v>
                </c:pt>
                <c:pt idx="2">
                  <c:v>17977045</c:v>
                </c:pt>
                <c:pt idx="3">
                  <c:v>10598045</c:v>
                </c:pt>
                <c:pt idx="4">
                  <c:v>1451698</c:v>
                </c:pt>
                <c:pt idx="5">
                  <c:v>700000</c:v>
                </c:pt>
                <c:pt idx="6">
                  <c:v>270000</c:v>
                </c:pt>
              </c:numCache>
            </c:numRef>
          </c:val>
        </c:ser>
        <c:shape val="box"/>
        <c:axId val="122251520"/>
        <c:axId val="122269696"/>
        <c:axId val="0"/>
      </c:bar3DChart>
      <c:catAx>
        <c:axId val="122251520"/>
        <c:scaling>
          <c:orientation val="minMax"/>
        </c:scaling>
        <c:axPos val="b"/>
        <c:numFmt formatCode="General" sourceLinked="1"/>
        <c:majorTickMark val="none"/>
        <c:tickLblPos val="nextTo"/>
        <c:crossAx val="122269696"/>
        <c:crosses val="autoZero"/>
        <c:auto val="1"/>
        <c:lblAlgn val="ctr"/>
        <c:lblOffset val="100"/>
      </c:catAx>
      <c:valAx>
        <c:axId val="122269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25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6</xdr:col>
      <xdr:colOff>1152524</xdr:colOff>
      <xdr:row>56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57</xdr:row>
      <xdr:rowOff>19050</xdr:rowOff>
    </xdr:from>
    <xdr:to>
      <xdr:col>6</xdr:col>
      <xdr:colOff>1152524</xdr:colOff>
      <xdr:row>74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75</xdr:row>
      <xdr:rowOff>0</xdr:rowOff>
    </xdr:from>
    <xdr:to>
      <xdr:col>6</xdr:col>
      <xdr:colOff>1143000</xdr:colOff>
      <xdr:row>91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20</xdr:col>
      <xdr:colOff>190500</xdr:colOff>
      <xdr:row>55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57</xdr:row>
      <xdr:rowOff>9525</xdr:rowOff>
    </xdr:from>
    <xdr:to>
      <xdr:col>20</xdr:col>
      <xdr:colOff>190499</xdr:colOff>
      <xdr:row>74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75</xdr:row>
      <xdr:rowOff>9525</xdr:rowOff>
    </xdr:from>
    <xdr:to>
      <xdr:col>20</xdr:col>
      <xdr:colOff>180974</xdr:colOff>
      <xdr:row>92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446.407343749997" createdVersion="3" refreshedVersion="3" minRefreshableVersion="3" recordCount="84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5">
        <s v="MCCARRAN"/>
        <s v="LAS VEGAS"/>
        <s v="CARSON CITY"/>
        <s v="LAKESIDEMOANA"/>
        <s v="SPARKS"/>
        <s v="DAMONTE"/>
        <s v="RIDGEVIEW"/>
        <s v="GARDNERVILLE"/>
        <s v="ZEPHYR"/>
        <s v="LONGLEY"/>
        <s v="PLUMB"/>
        <s v="MAYBERRY"/>
        <s v="KIETZKE"/>
        <s v="MINDEN"/>
        <m u="1"/>
      </sharedItems>
    </cacheField>
    <cacheField name="EO" numFmtId="0">
      <sharedItems containsBlank="1" count="27">
        <s v="LH"/>
        <s v="UNK"/>
        <s v="ET"/>
        <s v="12"/>
        <s v="21"/>
        <s v="24"/>
        <s v="4"/>
        <s v="3"/>
        <s v="17"/>
        <s v="18"/>
        <s v="23"/>
        <s v="15"/>
        <s v="NF"/>
        <s v="DC"/>
        <s v="RC"/>
        <s v="KDJ"/>
        <s v="RS"/>
        <s v="AMG"/>
        <s v="LM"/>
        <s v="AE"/>
        <s v="DKC"/>
        <s v="RLT"/>
        <s v="AM"/>
        <s v="CD"/>
        <s v="TO"/>
        <s v="AJF"/>
        <m u="1"/>
      </sharedItems>
    </cacheField>
    <cacheField name="PROPTYPE" numFmtId="0">
      <sharedItems containsBlank="1" count="7">
        <s v="SINGLE FAM RES."/>
        <s v="MOBILE HOME"/>
        <s v="VACANT LAND"/>
        <s v="2-4 PLEX"/>
        <s v="COMMERCIAL"/>
        <s v="CONDO/TWNHSE"/>
        <m u="1"/>
      </sharedItems>
    </cacheField>
    <cacheField name="DOCNUM" numFmtId="0">
      <sharedItems containsSemiMixedTypes="0" containsString="0" containsNumber="1" containsInteger="1" minValue="546697" maxValue="547361"/>
    </cacheField>
    <cacheField name="AMOUNT" numFmtId="165">
      <sharedItems containsSemiMixedTypes="0" containsString="0" containsNumber="1" containsInteger="1" minValue="80000" maxValue="198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5-02T00:00:00" maxDate="2024-06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446.407443981479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VA"/>
        <s v="CONSTRUCTION"/>
        <s v="HARD MONEY"/>
        <s v="CREDIT LINE"/>
        <m/>
        <s v="SBA" u="1"/>
        <s v="FH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6701" maxValue="547280"/>
    </cacheField>
    <cacheField name="AMOUNT" numFmtId="165">
      <sharedItems containsString="0" containsBlank="1" containsNumber="1" containsInteger="1" minValue="30000" maxValue="7855993"/>
    </cacheField>
    <cacheField name="RECDATE" numFmtId="14">
      <sharedItems containsNonDate="0" containsDate="1" containsString="0" containsBlank="1" minDate="2024-05-02T00:00:00" maxDate="2024-05-30T00:00:00"/>
    </cacheField>
    <cacheField name="LENDER" numFmtId="0">
      <sharedItems containsBlank="1" count="107">
        <s v="NITIONWIDE MORTGAGE BANKERS INC"/>
        <s v="FREEDOM MORTGAGE CORP"/>
        <s v="ASSET ALLIES LLC"/>
        <s v="ELKO FEDERAL CREDIT UNION"/>
        <s v="SERPA"/>
        <s v="CARRICK LLC"/>
        <s v="GREATER NEVADA CREDIT UNION"/>
        <s v="GREATER NEVADA MORTGAGE"/>
        <s v="NEWWEST COMMUNIT CAPITAL IN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x v="0"/>
    <s v="CAL"/>
    <x v="0"/>
    <x v="0"/>
    <x v="0"/>
    <n v="546735"/>
    <n v="650000"/>
    <x v="0"/>
    <s v="YES"/>
    <d v="2024-05-03T00:00:00"/>
  </r>
  <r>
    <x v="0"/>
    <s v="CAL"/>
    <x v="0"/>
    <x v="0"/>
    <x v="0"/>
    <n v="547071"/>
    <n v="705000"/>
    <x v="0"/>
    <s v="YES"/>
    <d v="2024-05-20T00:00:00"/>
  </r>
  <r>
    <x v="0"/>
    <s v="CAL"/>
    <x v="0"/>
    <x v="0"/>
    <x v="0"/>
    <n v="547206"/>
    <n v="560000"/>
    <x v="1"/>
    <s v="YES"/>
    <d v="2024-05-23T00:00:00"/>
  </r>
  <r>
    <x v="0"/>
    <s v="CAL"/>
    <x v="0"/>
    <x v="0"/>
    <x v="0"/>
    <n v="547143"/>
    <n v="719950"/>
    <x v="0"/>
    <s v="YES"/>
    <d v="2024-05-22T00:00:00"/>
  </r>
  <r>
    <x v="0"/>
    <s v="CAL"/>
    <x v="0"/>
    <x v="0"/>
    <x v="0"/>
    <n v="547227"/>
    <n v="534950"/>
    <x v="0"/>
    <s v="YES"/>
    <d v="2024-05-24T00:00:00"/>
  </r>
  <r>
    <x v="0"/>
    <s v="CAL"/>
    <x v="0"/>
    <x v="0"/>
    <x v="0"/>
    <n v="547230"/>
    <n v="504950"/>
    <x v="0"/>
    <s v="YES"/>
    <d v="2024-05-24T00:00:00"/>
  </r>
  <r>
    <x v="0"/>
    <s v="CAL"/>
    <x v="0"/>
    <x v="0"/>
    <x v="0"/>
    <n v="546775"/>
    <n v="547450"/>
    <x v="0"/>
    <s v="YES"/>
    <d v="2024-05-06T00:00:00"/>
  </r>
  <r>
    <x v="0"/>
    <s v="CAL"/>
    <x v="0"/>
    <x v="0"/>
    <x v="0"/>
    <n v="546772"/>
    <n v="519950"/>
    <x v="0"/>
    <s v="YES"/>
    <d v="2024-05-06T00:00:00"/>
  </r>
  <r>
    <x v="0"/>
    <s v="CAL"/>
    <x v="0"/>
    <x v="0"/>
    <x v="0"/>
    <n v="547259"/>
    <n v="650000"/>
    <x v="0"/>
    <s v="YES"/>
    <d v="2024-05-28T00:00:00"/>
  </r>
  <r>
    <x v="0"/>
    <s v="CAL"/>
    <x v="0"/>
    <x v="0"/>
    <x v="0"/>
    <n v="546742"/>
    <n v="624950"/>
    <x v="0"/>
    <s v="YES"/>
    <d v="2024-05-03T00:00:00"/>
  </r>
  <r>
    <x v="0"/>
    <s v="CAL"/>
    <x v="0"/>
    <x v="0"/>
    <x v="0"/>
    <n v="546789"/>
    <n v="575000"/>
    <x v="0"/>
    <s v="YES"/>
    <d v="2024-05-07T00:00:00"/>
  </r>
  <r>
    <x v="0"/>
    <s v="CAL"/>
    <x v="0"/>
    <x v="0"/>
    <x v="0"/>
    <n v="546730"/>
    <n v="559950"/>
    <x v="0"/>
    <s v="YES"/>
    <d v="2024-05-03T00:00:00"/>
  </r>
  <r>
    <x v="0"/>
    <s v="CAL"/>
    <x v="0"/>
    <x v="0"/>
    <x v="0"/>
    <n v="547361"/>
    <n v="689950"/>
    <x v="0"/>
    <s v="YES"/>
    <d v="2024-05-31T00:00:00"/>
  </r>
  <r>
    <x v="0"/>
    <s v="CAL"/>
    <x v="0"/>
    <x v="0"/>
    <x v="0"/>
    <n v="547290"/>
    <n v="529950"/>
    <x v="0"/>
    <s v="YES"/>
    <d v="2024-05-29T00:00:00"/>
  </r>
  <r>
    <x v="0"/>
    <s v="CAL"/>
    <x v="0"/>
    <x v="0"/>
    <x v="0"/>
    <n v="547322"/>
    <n v="644950"/>
    <x v="0"/>
    <s v="YES"/>
    <d v="2024-05-30T00:00:00"/>
  </r>
  <r>
    <x v="0"/>
    <s v="CAL"/>
    <x v="0"/>
    <x v="0"/>
    <x v="0"/>
    <n v="547203"/>
    <n v="526095"/>
    <x v="0"/>
    <s v="YES"/>
    <d v="2024-05-23T00:00:00"/>
  </r>
  <r>
    <x v="0"/>
    <s v="CAL"/>
    <x v="0"/>
    <x v="0"/>
    <x v="0"/>
    <n v="547315"/>
    <n v="535000"/>
    <x v="0"/>
    <s v="YES"/>
    <d v="2024-05-30T00:00:00"/>
  </r>
  <r>
    <x v="0"/>
    <s v="CAL"/>
    <x v="0"/>
    <x v="0"/>
    <x v="0"/>
    <n v="547136"/>
    <n v="519950"/>
    <x v="0"/>
    <s v="YES"/>
    <d v="2024-05-22T00:00:00"/>
  </r>
  <r>
    <x v="1"/>
    <s v="FA"/>
    <x v="1"/>
    <x v="1"/>
    <x v="0"/>
    <n v="546844"/>
    <n v="455000"/>
    <x v="1"/>
    <s v="YES"/>
    <d v="2024-05-09T00:00:00"/>
  </r>
  <r>
    <x v="1"/>
    <s v="FA"/>
    <x v="2"/>
    <x v="2"/>
    <x v="1"/>
    <n v="547347"/>
    <n v="360000"/>
    <x v="1"/>
    <s v="YES"/>
    <d v="2024-05-31T00:00:00"/>
  </r>
  <r>
    <x v="2"/>
    <s v="FC"/>
    <x v="3"/>
    <x v="3"/>
    <x v="2"/>
    <n v="547035"/>
    <n v="230000"/>
    <x v="1"/>
    <s v="YES"/>
    <d v="2024-05-17T00:00:00"/>
  </r>
  <r>
    <x v="2"/>
    <s v="FC"/>
    <x v="4"/>
    <x v="4"/>
    <x v="3"/>
    <n v="547064"/>
    <n v="324000"/>
    <x v="1"/>
    <s v="YES"/>
    <d v="2024-05-20T00:00:00"/>
  </r>
  <r>
    <x v="2"/>
    <s v="FC"/>
    <x v="5"/>
    <x v="5"/>
    <x v="4"/>
    <n v="547121"/>
    <n v="835000"/>
    <x v="1"/>
    <s v="YES"/>
    <d v="2024-05-21T00:00:00"/>
  </r>
  <r>
    <x v="2"/>
    <s v="FC"/>
    <x v="6"/>
    <x v="6"/>
    <x v="2"/>
    <n v="546863"/>
    <n v="2565000"/>
    <x v="1"/>
    <s v="YES"/>
    <d v="2024-05-10T00:00:00"/>
  </r>
  <r>
    <x v="2"/>
    <s v="FC"/>
    <x v="7"/>
    <x v="7"/>
    <x v="5"/>
    <n v="547015"/>
    <n v="232000"/>
    <x v="1"/>
    <s v="YES"/>
    <d v="2024-05-17T00:00:00"/>
  </r>
  <r>
    <x v="2"/>
    <s v="FC"/>
    <x v="8"/>
    <x v="8"/>
    <x v="0"/>
    <n v="546840"/>
    <n v="330000"/>
    <x v="1"/>
    <s v="YES"/>
    <d v="2024-05-09T00:00:00"/>
  </r>
  <r>
    <x v="2"/>
    <s v="FC"/>
    <x v="2"/>
    <x v="9"/>
    <x v="0"/>
    <n v="547214"/>
    <n v="870000"/>
    <x v="1"/>
    <s v="YES"/>
    <d v="2024-05-24T00:00:00"/>
  </r>
  <r>
    <x v="2"/>
    <s v="FC"/>
    <x v="2"/>
    <x v="9"/>
    <x v="0"/>
    <n v="546697"/>
    <n v="595000"/>
    <x v="1"/>
    <s v="YES"/>
    <d v="2024-05-02T00:00:00"/>
  </r>
  <r>
    <x v="2"/>
    <s v="FC"/>
    <x v="2"/>
    <x v="9"/>
    <x v="0"/>
    <n v="547298"/>
    <n v="492000"/>
    <x v="1"/>
    <s v="YES"/>
    <d v="2024-05-30T00:00:00"/>
  </r>
  <r>
    <x v="2"/>
    <s v="FC"/>
    <x v="2"/>
    <x v="10"/>
    <x v="0"/>
    <n v="547224"/>
    <n v="530000"/>
    <x v="1"/>
    <s v="YES"/>
    <d v="2024-05-24T00:00:00"/>
  </r>
  <r>
    <x v="2"/>
    <s v="FC"/>
    <x v="6"/>
    <x v="11"/>
    <x v="5"/>
    <n v="547328"/>
    <n v="579850"/>
    <x v="0"/>
    <s v="YES"/>
    <d v="2024-05-31T00:00:00"/>
  </r>
  <r>
    <x v="2"/>
    <s v="FC"/>
    <x v="6"/>
    <x v="11"/>
    <x v="0"/>
    <n v="547248"/>
    <n v="540000"/>
    <x v="0"/>
    <s v="YES"/>
    <d v="2024-05-28T00:00:00"/>
  </r>
  <r>
    <x v="2"/>
    <s v="FC"/>
    <x v="6"/>
    <x v="11"/>
    <x v="5"/>
    <n v="546710"/>
    <n v="688202"/>
    <x v="0"/>
    <s v="YES"/>
    <d v="2024-05-02T00:00:00"/>
  </r>
  <r>
    <x v="2"/>
    <s v="FC"/>
    <x v="2"/>
    <x v="10"/>
    <x v="2"/>
    <n v="546724"/>
    <n v="170000"/>
    <x v="1"/>
    <s v="YES"/>
    <d v="2024-05-03T00:00:00"/>
  </r>
  <r>
    <x v="2"/>
    <s v="FC"/>
    <x v="2"/>
    <x v="9"/>
    <x v="2"/>
    <n v="547309"/>
    <n v="275000"/>
    <x v="1"/>
    <s v="YES"/>
    <d v="2024-05-30T00:00:00"/>
  </r>
  <r>
    <x v="2"/>
    <s v="FC"/>
    <x v="6"/>
    <x v="6"/>
    <x v="4"/>
    <n v="546784"/>
    <n v="600000"/>
    <x v="1"/>
    <s v="YES"/>
    <d v="2024-05-07T00:00:00"/>
  </r>
  <r>
    <x v="3"/>
    <s v="SIG"/>
    <x v="9"/>
    <x v="12"/>
    <x v="0"/>
    <n v="547215"/>
    <n v="700000"/>
    <x v="1"/>
    <s v="YES"/>
    <d v="2024-05-24T00:00:00"/>
  </r>
  <r>
    <x v="4"/>
    <s v="ST"/>
    <x v="2"/>
    <x v="13"/>
    <x v="4"/>
    <n v="546703"/>
    <n v="1450000"/>
    <x v="1"/>
    <s v="YES"/>
    <d v="2024-05-02T00:00:00"/>
  </r>
  <r>
    <x v="4"/>
    <s v="ST"/>
    <x v="10"/>
    <x v="14"/>
    <x v="0"/>
    <n v="547047"/>
    <n v="477000"/>
    <x v="1"/>
    <s v="YES"/>
    <d v="2024-05-20T00:00:00"/>
  </r>
  <r>
    <x v="4"/>
    <s v="ST"/>
    <x v="2"/>
    <x v="13"/>
    <x v="0"/>
    <n v="547040"/>
    <n v="725000"/>
    <x v="1"/>
    <s v="YES"/>
    <d v="2024-05-17T00:00:00"/>
  </r>
  <r>
    <x v="4"/>
    <s v="ST"/>
    <x v="2"/>
    <x v="15"/>
    <x v="0"/>
    <n v="546718"/>
    <n v="495000"/>
    <x v="1"/>
    <s v="YES"/>
    <d v="2024-05-03T00:00:00"/>
  </r>
  <r>
    <x v="4"/>
    <s v="ST"/>
    <x v="2"/>
    <x v="13"/>
    <x v="0"/>
    <n v="547024"/>
    <n v="725000"/>
    <x v="1"/>
    <s v="YES"/>
    <d v="2024-05-17T00:00:00"/>
  </r>
  <r>
    <x v="4"/>
    <s v="ST"/>
    <x v="2"/>
    <x v="15"/>
    <x v="2"/>
    <n v="546977"/>
    <n v="80000"/>
    <x v="1"/>
    <s v="YES"/>
    <d v="2024-05-16T00:00:00"/>
  </r>
  <r>
    <x v="4"/>
    <s v="ST"/>
    <x v="10"/>
    <x v="16"/>
    <x v="5"/>
    <n v="546963"/>
    <n v="305900"/>
    <x v="1"/>
    <s v="YES"/>
    <d v="2024-05-16T00:00:00"/>
  </r>
  <r>
    <x v="4"/>
    <s v="ST"/>
    <x v="2"/>
    <x v="13"/>
    <x v="0"/>
    <n v="546751"/>
    <n v="569000"/>
    <x v="1"/>
    <s v="YES"/>
    <d v="2024-05-03T00:00:00"/>
  </r>
  <r>
    <x v="4"/>
    <s v="ST"/>
    <x v="2"/>
    <x v="17"/>
    <x v="0"/>
    <n v="546762"/>
    <n v="555000"/>
    <x v="1"/>
    <s v="YES"/>
    <d v="2024-05-06T00:00:00"/>
  </r>
  <r>
    <x v="4"/>
    <s v="ST"/>
    <x v="2"/>
    <x v="15"/>
    <x v="5"/>
    <n v="546940"/>
    <n v="220000"/>
    <x v="1"/>
    <s v="YES"/>
    <d v="2024-05-15T00:00:00"/>
  </r>
  <r>
    <x v="4"/>
    <s v="ST"/>
    <x v="2"/>
    <x v="15"/>
    <x v="0"/>
    <n v="546900"/>
    <n v="683671"/>
    <x v="0"/>
    <s v="YES"/>
    <d v="2024-05-14T00:00:00"/>
  </r>
  <r>
    <x v="4"/>
    <s v="ST"/>
    <x v="2"/>
    <x v="15"/>
    <x v="0"/>
    <n v="546798"/>
    <n v="729000"/>
    <x v="1"/>
    <s v="YES"/>
    <d v="2024-05-08T00:00:00"/>
  </r>
  <r>
    <x v="4"/>
    <s v="ST"/>
    <x v="2"/>
    <x v="15"/>
    <x v="0"/>
    <n v="547022"/>
    <n v="460000"/>
    <x v="1"/>
    <s v="YES"/>
    <d v="2024-05-17T00:00:00"/>
  </r>
  <r>
    <x v="4"/>
    <s v="ST"/>
    <x v="11"/>
    <x v="1"/>
    <x v="0"/>
    <n v="547180"/>
    <n v="610000"/>
    <x v="1"/>
    <s v="YES"/>
    <d v="2024-05-23T00:00:00"/>
  </r>
  <r>
    <x v="4"/>
    <s v="ST"/>
    <x v="10"/>
    <x v="14"/>
    <x v="1"/>
    <n v="547335"/>
    <n v="307500"/>
    <x v="1"/>
    <s v="YES"/>
    <d v="2024-05-31T00:00:00"/>
  </r>
  <r>
    <x v="4"/>
    <s v="ST"/>
    <x v="2"/>
    <x v="15"/>
    <x v="2"/>
    <n v="546854"/>
    <n v="245000"/>
    <x v="1"/>
    <s v="YES"/>
    <d v="2024-05-10T00:00:00"/>
  </r>
  <r>
    <x v="4"/>
    <s v="ST"/>
    <x v="2"/>
    <x v="1"/>
    <x v="5"/>
    <n v="547345"/>
    <n v="440000"/>
    <x v="0"/>
    <s v="YES"/>
    <d v="2024-05-31T00:00:00"/>
  </r>
  <r>
    <x v="4"/>
    <s v="ST"/>
    <x v="2"/>
    <x v="15"/>
    <x v="0"/>
    <n v="547194"/>
    <n v="550000"/>
    <x v="1"/>
    <s v="YES"/>
    <d v="2024-05-23T00:00:00"/>
  </r>
  <r>
    <x v="4"/>
    <s v="ST"/>
    <x v="2"/>
    <x v="15"/>
    <x v="0"/>
    <n v="546870"/>
    <n v="380000"/>
    <x v="1"/>
    <s v="YES"/>
    <d v="2024-05-10T00:00:00"/>
  </r>
  <r>
    <x v="4"/>
    <s v="ST"/>
    <x v="2"/>
    <x v="15"/>
    <x v="0"/>
    <n v="547332"/>
    <n v="404000"/>
    <x v="1"/>
    <s v="YES"/>
    <d v="2024-05-31T00:00:00"/>
  </r>
  <r>
    <x v="4"/>
    <s v="ST"/>
    <x v="2"/>
    <x v="13"/>
    <x v="0"/>
    <n v="547303"/>
    <n v="509000"/>
    <x v="1"/>
    <s v="YES"/>
    <d v="2024-05-30T00:00:00"/>
  </r>
  <r>
    <x v="4"/>
    <s v="ST"/>
    <x v="2"/>
    <x v="17"/>
    <x v="0"/>
    <n v="547160"/>
    <n v="406000"/>
    <x v="1"/>
    <s v="YES"/>
    <d v="2024-05-22T00:00:00"/>
  </r>
  <r>
    <x v="4"/>
    <s v="ST"/>
    <x v="2"/>
    <x v="15"/>
    <x v="0"/>
    <n v="547139"/>
    <n v="915000"/>
    <x v="1"/>
    <s v="YES"/>
    <d v="2024-05-22T00:00:00"/>
  </r>
  <r>
    <x v="4"/>
    <s v="ST"/>
    <x v="2"/>
    <x v="17"/>
    <x v="0"/>
    <n v="547311"/>
    <n v="765000"/>
    <x v="1"/>
    <s v="YES"/>
    <d v="2024-05-30T00:00:00"/>
  </r>
  <r>
    <x v="4"/>
    <s v="ST"/>
    <x v="2"/>
    <x v="15"/>
    <x v="0"/>
    <n v="547125"/>
    <n v="878000"/>
    <x v="1"/>
    <s v="YES"/>
    <d v="2024-05-21T00:00:00"/>
  </r>
  <r>
    <x v="4"/>
    <s v="ST"/>
    <x v="11"/>
    <x v="18"/>
    <x v="3"/>
    <n v="547326"/>
    <n v="675000"/>
    <x v="1"/>
    <s v="YES"/>
    <d v="2024-05-31T00:00:00"/>
  </r>
  <r>
    <x v="5"/>
    <s v="TI"/>
    <x v="12"/>
    <x v="19"/>
    <x v="0"/>
    <n v="547355"/>
    <n v="667921"/>
    <x v="0"/>
    <s v="YES"/>
    <d v="2024-05-31T00:00:00"/>
  </r>
  <r>
    <x v="5"/>
    <s v="TI"/>
    <x v="2"/>
    <x v="20"/>
    <x v="0"/>
    <n v="547243"/>
    <n v="465000"/>
    <x v="1"/>
    <s v="YES"/>
    <d v="2024-05-28T00:00:00"/>
  </r>
  <r>
    <x v="5"/>
    <s v="TI"/>
    <x v="7"/>
    <x v="21"/>
    <x v="2"/>
    <n v="546739"/>
    <n v="600000"/>
    <x v="1"/>
    <s v="YES"/>
    <d v="2024-05-03T00:00:00"/>
  </r>
  <r>
    <x v="5"/>
    <s v="TI"/>
    <x v="12"/>
    <x v="22"/>
    <x v="0"/>
    <n v="547337"/>
    <n v="750000"/>
    <x v="1"/>
    <s v="YES"/>
    <d v="2024-05-31T00:00:00"/>
  </r>
  <r>
    <x v="5"/>
    <s v="TI"/>
    <x v="12"/>
    <x v="23"/>
    <x v="2"/>
    <n v="547267"/>
    <n v="1115000"/>
    <x v="1"/>
    <s v="YES"/>
    <d v="2024-05-28T00:00:00"/>
  </r>
  <r>
    <x v="5"/>
    <s v="TI"/>
    <x v="12"/>
    <x v="19"/>
    <x v="0"/>
    <n v="547255"/>
    <n v="586408"/>
    <x v="0"/>
    <s v="YES"/>
    <d v="2024-05-28T00:00:00"/>
  </r>
  <r>
    <x v="5"/>
    <s v="TI"/>
    <x v="2"/>
    <x v="20"/>
    <x v="0"/>
    <n v="547352"/>
    <n v="400000"/>
    <x v="1"/>
    <s v="YES"/>
    <d v="2024-05-31T00:00:00"/>
  </r>
  <r>
    <x v="5"/>
    <s v="TI"/>
    <x v="7"/>
    <x v="21"/>
    <x v="0"/>
    <n v="547222"/>
    <n v="852000"/>
    <x v="1"/>
    <s v="YES"/>
    <d v="2024-05-24T00:00:00"/>
  </r>
  <r>
    <x v="5"/>
    <s v="TI"/>
    <x v="12"/>
    <x v="19"/>
    <x v="0"/>
    <n v="547163"/>
    <n v="448287"/>
    <x v="0"/>
    <s v="YES"/>
    <d v="2024-05-22T00:00:00"/>
  </r>
  <r>
    <x v="5"/>
    <s v="TI"/>
    <x v="12"/>
    <x v="19"/>
    <x v="0"/>
    <n v="546802"/>
    <n v="387333"/>
    <x v="0"/>
    <s v="YES"/>
    <d v="2024-05-08T00:00:00"/>
  </r>
  <r>
    <x v="5"/>
    <s v="TI"/>
    <x v="2"/>
    <x v="20"/>
    <x v="0"/>
    <n v="547072"/>
    <n v="675000"/>
    <x v="1"/>
    <s v="YES"/>
    <d v="2024-05-20T00:00:00"/>
  </r>
  <r>
    <x v="5"/>
    <s v="TI"/>
    <x v="12"/>
    <x v="19"/>
    <x v="1"/>
    <n v="546816"/>
    <n v="354000"/>
    <x v="1"/>
    <s v="YES"/>
    <d v="2024-05-08T00:00:00"/>
  </r>
  <r>
    <x v="5"/>
    <s v="TI"/>
    <x v="12"/>
    <x v="24"/>
    <x v="4"/>
    <n v="546859"/>
    <n v="19800000"/>
    <x v="1"/>
    <s v="YES"/>
    <d v="2024-05-10T00:00:00"/>
  </r>
  <r>
    <x v="5"/>
    <s v="TI"/>
    <x v="12"/>
    <x v="19"/>
    <x v="0"/>
    <n v="547199"/>
    <n v="380577"/>
    <x v="0"/>
    <s v="YES"/>
    <d v="2024-05-23T00:00:00"/>
  </r>
  <r>
    <x v="5"/>
    <s v="TI"/>
    <x v="12"/>
    <x v="19"/>
    <x v="0"/>
    <n v="547018"/>
    <n v="659128"/>
    <x v="0"/>
    <s v="YES"/>
    <d v="2024-05-17T00:00:00"/>
  </r>
  <r>
    <x v="5"/>
    <s v="TI"/>
    <x v="7"/>
    <x v="21"/>
    <x v="5"/>
    <n v="547169"/>
    <n v="400000"/>
    <x v="1"/>
    <s v="YES"/>
    <d v="2024-05-22T00:00:00"/>
  </r>
  <r>
    <x v="5"/>
    <s v="TI"/>
    <x v="7"/>
    <x v="21"/>
    <x v="2"/>
    <n v="547030"/>
    <n v="435000"/>
    <x v="1"/>
    <s v="YES"/>
    <d v="2024-05-17T00:00:00"/>
  </r>
  <r>
    <x v="5"/>
    <s v="TI"/>
    <x v="2"/>
    <x v="20"/>
    <x v="0"/>
    <n v="547042"/>
    <n v="805000"/>
    <x v="1"/>
    <s v="YES"/>
    <d v="2024-05-17T00:00:00"/>
  </r>
  <r>
    <x v="5"/>
    <s v="TI"/>
    <x v="10"/>
    <x v="25"/>
    <x v="0"/>
    <n v="547089"/>
    <n v="502500"/>
    <x v="1"/>
    <s v="YES"/>
    <d v="2024-05-20T00:00:00"/>
  </r>
  <r>
    <x v="5"/>
    <s v="TI"/>
    <x v="2"/>
    <x v="20"/>
    <x v="0"/>
    <n v="547217"/>
    <n v="499000"/>
    <x v="1"/>
    <s v="YES"/>
    <d v="2024-05-24T00:00:00"/>
  </r>
  <r>
    <x v="6"/>
    <s v="TT"/>
    <x v="13"/>
    <x v="1"/>
    <x v="5"/>
    <n v="546737"/>
    <n v="270000"/>
    <x v="1"/>
    <s v="YES"/>
    <d v="2024-05-0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8-181-29"/>
    <n v="546948"/>
    <n v="384750"/>
    <d v="2024-05-15T00:00:00"/>
    <x v="0"/>
  </r>
  <r>
    <x v="0"/>
    <s v="FA"/>
    <x v="1"/>
    <s v="002-451-01"/>
    <n v="547140"/>
    <n v="251948"/>
    <d v="2024-05-22T00:00:00"/>
    <x v="1"/>
  </r>
  <r>
    <x v="1"/>
    <s v="FC"/>
    <x v="2"/>
    <s v="008-522-27"/>
    <n v="546866"/>
    <n v="7855993"/>
    <d v="2024-05-10T00:00:00"/>
    <x v="2"/>
  </r>
  <r>
    <x v="2"/>
    <s v="ST"/>
    <x v="0"/>
    <s v="009-331-22"/>
    <n v="546853"/>
    <n v="125000"/>
    <d v="2024-05-10T00:00:00"/>
    <x v="3"/>
  </r>
  <r>
    <x v="2"/>
    <s v="ST"/>
    <x v="2"/>
    <s v="007-652-07"/>
    <n v="547280"/>
    <n v="375000"/>
    <d v="2024-05-29T00:00:00"/>
    <x v="4"/>
  </r>
  <r>
    <x v="3"/>
    <s v="TI"/>
    <x v="3"/>
    <s v="001-121-28"/>
    <n v="546701"/>
    <n v="250000"/>
    <d v="2024-05-02T00:00:00"/>
    <x v="5"/>
  </r>
  <r>
    <x v="3"/>
    <s v="TI"/>
    <x v="4"/>
    <s v="002-611-13"/>
    <n v="546943"/>
    <n v="30000"/>
    <d v="2024-05-15T00:00:00"/>
    <x v="6"/>
  </r>
  <r>
    <x v="3"/>
    <s v="TI"/>
    <x v="0"/>
    <s v="004-406-01"/>
    <n v="547068"/>
    <n v="552000"/>
    <d v="2024-05-20T00:00:00"/>
    <x v="7"/>
  </r>
  <r>
    <x v="3"/>
    <s v="TI"/>
    <x v="2"/>
    <s v="002-101-77"/>
    <n v="546856"/>
    <n v="3000000"/>
    <d v="2024-05-10T00:00:00"/>
    <x v="8"/>
  </r>
  <r>
    <x v="3"/>
    <s v="TI"/>
    <x v="0"/>
    <s v="009-758-02"/>
    <n v="547245"/>
    <n v="170000"/>
    <d v="2024-05-28T00:00:00"/>
    <x v="7"/>
  </r>
  <r>
    <x v="4"/>
    <m/>
    <x v="5"/>
    <m/>
    <m/>
    <m/>
    <m/>
    <x v="9"/>
  </r>
  <r>
    <x v="4"/>
    <m/>
    <x v="5"/>
    <m/>
    <m/>
    <m/>
    <m/>
    <x v="9"/>
  </r>
  <r>
    <x v="4"/>
    <m/>
    <x v="5"/>
    <m/>
    <m/>
    <m/>
    <m/>
    <x v="9"/>
  </r>
  <r>
    <x v="4"/>
    <m/>
    <x v="5"/>
    <m/>
    <m/>
    <m/>
    <m/>
    <x v="9"/>
  </r>
  <r>
    <x v="4"/>
    <m/>
    <x v="5"/>
    <m/>
    <m/>
    <m/>
    <m/>
    <x v="9"/>
  </r>
  <r>
    <x v="4"/>
    <m/>
    <x v="5"/>
    <m/>
    <m/>
    <m/>
    <m/>
    <x v="9"/>
  </r>
  <r>
    <x v="4"/>
    <m/>
    <x v="5"/>
    <m/>
    <m/>
    <m/>
    <m/>
    <x v="9"/>
  </r>
  <r>
    <x v="4"/>
    <m/>
    <x v="5"/>
    <m/>
    <m/>
    <m/>
    <m/>
    <x v="9"/>
  </r>
  <r>
    <x v="4"/>
    <m/>
    <x v="5"/>
    <m/>
    <m/>
    <m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1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6"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28">
        <item m="1" x="2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6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>
      <x v="3"/>
    </i>
    <i r="1">
      <x v="3"/>
    </i>
    <i r="2">
      <x v="10"/>
    </i>
    <i r="2">
      <x v="11"/>
    </i>
    <i r="1">
      <x v="4"/>
    </i>
    <i r="2">
      <x v="4"/>
    </i>
    <i r="1">
      <x v="5"/>
    </i>
    <i r="2">
      <x v="5"/>
    </i>
    <i r="1">
      <x v="6"/>
    </i>
    <i r="2">
      <x v="6"/>
    </i>
    <i r="1">
      <x v="7"/>
    </i>
    <i r="2">
      <x v="7"/>
    </i>
    <i r="2">
      <x v="12"/>
    </i>
    <i r="1">
      <x v="8"/>
    </i>
    <i r="2">
      <x v="8"/>
    </i>
    <i r="1">
      <x v="9"/>
    </i>
    <i r="2">
      <x v="9"/>
    </i>
    <i>
      <x v="4"/>
    </i>
    <i r="1">
      <x v="10"/>
    </i>
    <i r="2">
      <x v="13"/>
    </i>
    <i>
      <x v="5"/>
    </i>
    <i r="1">
      <x v="3"/>
    </i>
    <i r="2">
      <x v="2"/>
    </i>
    <i r="2">
      <x v="14"/>
    </i>
    <i r="2">
      <x v="16"/>
    </i>
    <i r="2">
      <x v="18"/>
    </i>
    <i r="1">
      <x v="11"/>
    </i>
    <i r="2">
      <x v="15"/>
    </i>
    <i r="2">
      <x v="17"/>
    </i>
    <i r="1">
      <x v="12"/>
    </i>
    <i r="2">
      <x v="2"/>
    </i>
    <i r="2">
      <x v="19"/>
    </i>
    <i>
      <x v="6"/>
    </i>
    <i r="1">
      <x v="3"/>
    </i>
    <i r="2">
      <x v="21"/>
    </i>
    <i r="1">
      <x v="8"/>
    </i>
    <i r="2">
      <x v="22"/>
    </i>
    <i r="1">
      <x v="11"/>
    </i>
    <i r="2">
      <x v="26"/>
    </i>
    <i r="1">
      <x v="13"/>
    </i>
    <i r="2">
      <x v="20"/>
    </i>
    <i r="2">
      <x v="23"/>
    </i>
    <i r="2">
      <x v="24"/>
    </i>
    <i r="2">
      <x v="25"/>
    </i>
    <i>
      <x v="7"/>
    </i>
    <i r="1">
      <x v="14"/>
    </i>
    <i r="2"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5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m="1" x="9"/>
        <item x="2"/>
        <item x="0"/>
        <item x="4"/>
        <item m="1" x="7"/>
        <item x="3"/>
        <item m="1" x="8"/>
        <item m="1" x="6"/>
        <item x="1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8">
        <item m="1" x="32"/>
        <item m="1" x="92"/>
        <item m="1" x="105"/>
        <item m="1" x="19"/>
        <item m="1" x="60"/>
        <item m="1" x="35"/>
        <item m="1" x="64"/>
        <item m="1" x="34"/>
        <item m="1" x="29"/>
        <item m="1" x="53"/>
        <item m="1" x="43"/>
        <item m="1" x="26"/>
        <item m="1" x="41"/>
        <item m="1" x="17"/>
        <item m="1" x="12"/>
        <item m="1" x="100"/>
        <item m="1" x="25"/>
        <item m="1" x="58"/>
        <item m="1" x="52"/>
        <item m="1" x="86"/>
        <item m="1" x="75"/>
        <item m="1" x="27"/>
        <item m="1" x="33"/>
        <item m="1" x="82"/>
        <item m="1" x="37"/>
        <item m="1" x="62"/>
        <item m="1" x="10"/>
        <item m="1" x="39"/>
        <item m="1" x="38"/>
        <item m="1" x="102"/>
        <item m="1" x="89"/>
        <item m="1" x="106"/>
        <item x="6"/>
        <item x="7"/>
        <item m="1" x="11"/>
        <item m="1" x="23"/>
        <item m="1" x="88"/>
        <item m="1" x="95"/>
        <item m="1" x="71"/>
        <item m="1" x="80"/>
        <item m="1" x="21"/>
        <item m="1" x="45"/>
        <item m="1" x="85"/>
        <item m="1" x="14"/>
        <item m="1" x="72"/>
        <item m="1" x="97"/>
        <item m="1" x="50"/>
        <item m="1" x="99"/>
        <item m="1" x="57"/>
        <item m="1" x="104"/>
        <item m="1" x="74"/>
        <item m="1" x="63"/>
        <item m="1" x="40"/>
        <item m="1" x="103"/>
        <item m="1" x="44"/>
        <item m="1" x="31"/>
        <item m="1" x="66"/>
        <item m="1" x="78"/>
        <item m="1" x="24"/>
        <item m="1" x="93"/>
        <item m="1" x="70"/>
        <item m="1" x="90"/>
        <item m="1" x="20"/>
        <item m="1" x="87"/>
        <item m="1" x="101"/>
        <item m="1" x="69"/>
        <item m="1" x="76"/>
        <item m="1" x="48"/>
        <item m="1" x="98"/>
        <item m="1" x="28"/>
        <item m="1" x="84"/>
        <item m="1" x="94"/>
        <item m="1" x="47"/>
        <item m="1" x="30"/>
        <item m="1" x="51"/>
        <item m="1" x="22"/>
        <item m="1" x="16"/>
        <item m="1" x="68"/>
        <item m="1" x="91"/>
        <item m="1" x="18"/>
        <item m="1" x="81"/>
        <item m="1" x="61"/>
        <item m="1" x="79"/>
        <item m="1" x="67"/>
        <item m="1" x="13"/>
        <item m="1" x="73"/>
        <item m="1" x="36"/>
        <item m="1" x="59"/>
        <item m="1" x="15"/>
        <item m="1" x="96"/>
        <item m="1" x="77"/>
        <item m="1" x="83"/>
        <item m="1" x="46"/>
        <item m="1" x="42"/>
        <item m="1" x="65"/>
        <item m="1" x="56"/>
        <item m="1" x="54"/>
        <item m="1" x="49"/>
        <item m="1" x="55"/>
        <item x="9"/>
        <item x="0"/>
        <item x="1"/>
        <item x="2"/>
        <item x="3"/>
        <item x="4"/>
        <item x="5"/>
        <item x="8"/>
        <item t="default"/>
      </items>
    </pivotField>
  </pivotFields>
  <rowFields count="2">
    <field x="7"/>
    <field x="0"/>
  </rowFields>
  <rowItems count="31">
    <i>
      <x v="32"/>
    </i>
    <i r="1">
      <x v="7"/>
    </i>
    <i t="blank">
      <x v="32"/>
    </i>
    <i>
      <x v="33"/>
    </i>
    <i r="1">
      <x v="7"/>
    </i>
    <i t="blank">
      <x v="33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>
      <x v="106"/>
    </i>
    <i r="1">
      <x v="7"/>
    </i>
    <i t="blank">
      <x v="10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1" totalsRowCount="1" headerRowDxfId="18" totalsRowDxfId="15" headerRowBorderDxfId="17" tableBorderDxfId="16" totalsRowBorderDxfId="14">
  <autoFilter ref="A4:F10">
    <filterColumn colId="4"/>
    <filterColumn colId="5"/>
  </autoFilter>
  <sortState ref="A5:F10">
    <sortCondition descending="1" ref="B4:B10"/>
  </sortState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SUM(B5:B10)</totalsRowFormula>
    </tableColumn>
    <tableColumn id="3" name="DOLLARVOL" totalsRowFunction="custom" totalsRowDxfId="3" dataCellStyle="Normal 2">
      <totalsRowFormula>SUM(C5:C10)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Row],[CLOSINGS]]/$B$12</calculatedColumnFormula>
      <totalsRowFormula>SUM(E5:E10)</totalsRowFormula>
    </tableColumn>
    <tableColumn id="6" name="% OF $$$ VOLUME" totalsRowFunction="custom" dataDxfId="12" totalsRowDxfId="0" dataCellStyle="Normal 2">
      <calculatedColumnFormula>Table2[[#This Row],[DOLLARVOL]]/$C$12</calculatedColumnFormula>
      <totalsRowFormula>SUM(F5:F10)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85" totalsRowShown="0" headerRowDxfId="11">
  <autoFilter ref="A1:J8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10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96" totalsRowShown="0" headerRowDxfId="9" headerRowBorderDxfId="8" tableBorderDxfId="7" totalsRowBorderDxfId="6">
  <autoFilter ref="A1:E9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tabSelected="1" workbookViewId="0">
      <selection activeCell="A2" sqref="A2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57</v>
      </c>
    </row>
    <row r="3" spans="1:7">
      <c r="A3" s="2"/>
    </row>
    <row r="4" spans="1:7" ht="13.8" thickBot="1">
      <c r="A4" s="2"/>
    </row>
    <row r="5" spans="1:7" ht="16.2" thickBot="1">
      <c r="A5" s="130" t="s">
        <v>4</v>
      </c>
      <c r="B5" s="131"/>
      <c r="C5" s="131"/>
      <c r="D5" s="131"/>
      <c r="E5" s="131"/>
      <c r="F5" s="131"/>
      <c r="G5" s="132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0" t="s">
        <v>50</v>
      </c>
      <c r="G6" s="120" t="s">
        <v>51</v>
      </c>
    </row>
    <row r="7" spans="1:7">
      <c r="A7" s="137" t="s">
        <v>63</v>
      </c>
      <c r="B7" s="138">
        <v>26</v>
      </c>
      <c r="C7" s="71">
        <v>14559071</v>
      </c>
      <c r="D7" s="139">
        <f>B7/$B$14</f>
        <v>0.30952380952380953</v>
      </c>
      <c r="E7" s="50">
        <f>C7/$C$14</f>
        <v>0.21543358435019</v>
      </c>
      <c r="F7" s="140">
        <v>1</v>
      </c>
      <c r="G7" s="106">
        <f t="shared" ref="G7:G13" si="0">RANK(C7,$C$7:$C$13)</f>
        <v>2</v>
      </c>
    </row>
    <row r="8" spans="1:7">
      <c r="A8" s="137" t="s">
        <v>81</v>
      </c>
      <c r="B8" s="70">
        <v>20</v>
      </c>
      <c r="C8" s="142">
        <v>30782154</v>
      </c>
      <c r="D8" s="23">
        <f>B8/$B$14</f>
        <v>0.23809523809523808</v>
      </c>
      <c r="E8" s="141">
        <f>C8/$C$14</f>
        <v>0.45548989837603909</v>
      </c>
      <c r="F8" s="74">
        <v>2</v>
      </c>
      <c r="G8" s="140">
        <f t="shared" si="0"/>
        <v>1</v>
      </c>
    </row>
    <row r="9" spans="1:7">
      <c r="A9" s="69" t="s">
        <v>74</v>
      </c>
      <c r="B9" s="70">
        <v>18</v>
      </c>
      <c r="C9" s="71">
        <v>10598045</v>
      </c>
      <c r="D9" s="23">
        <f t="shared" ref="D9" si="1">B9/$B$14</f>
        <v>0.21428571428571427</v>
      </c>
      <c r="E9" s="23">
        <f t="shared" ref="E9" si="2">C9/$C$14</f>
        <v>0.1568214635023491</v>
      </c>
      <c r="F9" s="74">
        <v>3</v>
      </c>
      <c r="G9" s="106">
        <f t="shared" si="0"/>
        <v>3</v>
      </c>
    </row>
    <row r="10" spans="1:7">
      <c r="A10" s="69" t="s">
        <v>58</v>
      </c>
      <c r="B10" s="70">
        <v>16</v>
      </c>
      <c r="C10" s="71">
        <v>9856052</v>
      </c>
      <c r="D10" s="23">
        <f>B10/$B$14</f>
        <v>0.19047619047619047</v>
      </c>
      <c r="E10" s="23">
        <f>C10/$C$14</f>
        <v>0.14584203963988215</v>
      </c>
      <c r="F10" s="74">
        <v>4</v>
      </c>
      <c r="G10" s="106">
        <f t="shared" si="0"/>
        <v>4</v>
      </c>
    </row>
    <row r="11" spans="1:7">
      <c r="A11" s="85" t="s">
        <v>92</v>
      </c>
      <c r="B11" s="81">
        <v>2</v>
      </c>
      <c r="C11" s="119">
        <v>815000</v>
      </c>
      <c r="D11" s="23">
        <f>B11/$B$14</f>
        <v>2.3809523809523808E-2</v>
      </c>
      <c r="E11" s="23">
        <f>C11/$C$14</f>
        <v>1.2059723539050318E-2</v>
      </c>
      <c r="F11" s="74">
        <v>5</v>
      </c>
      <c r="G11" s="106">
        <f t="shared" si="0"/>
        <v>5</v>
      </c>
    </row>
    <row r="12" spans="1:7">
      <c r="A12" s="85" t="s">
        <v>112</v>
      </c>
      <c r="B12" s="81">
        <v>1</v>
      </c>
      <c r="C12" s="119">
        <v>700000</v>
      </c>
      <c r="D12" s="23">
        <f>B12/$B$14</f>
        <v>1.1904761904761904E-2</v>
      </c>
      <c r="E12" s="23">
        <f>C12/$C$14</f>
        <v>1.0358044757466531E-2</v>
      </c>
      <c r="F12" s="74">
        <v>6</v>
      </c>
      <c r="G12" s="106">
        <f t="shared" si="0"/>
        <v>6</v>
      </c>
    </row>
    <row r="13" spans="1:7">
      <c r="A13" s="69" t="s">
        <v>78</v>
      </c>
      <c r="B13" s="70">
        <v>1</v>
      </c>
      <c r="C13" s="71">
        <v>270000</v>
      </c>
      <c r="D13" s="23">
        <f>B13/$B$14</f>
        <v>1.1904761904761904E-2</v>
      </c>
      <c r="E13" s="23">
        <f>C13/$C$14</f>
        <v>3.9952458350228041E-3</v>
      </c>
      <c r="F13" s="74">
        <v>6</v>
      </c>
      <c r="G13" s="106">
        <f t="shared" si="0"/>
        <v>7</v>
      </c>
    </row>
    <row r="14" spans="1:7">
      <c r="A14" s="82" t="s">
        <v>23</v>
      </c>
      <c r="B14" s="83">
        <f>SUM(B7:B13)</f>
        <v>84</v>
      </c>
      <c r="C14" s="84">
        <f>SUM(C7:C13)</f>
        <v>67580322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8" thickBot="1">
      <c r="A15" s="78"/>
      <c r="B15" s="79"/>
      <c r="C15" s="80"/>
    </row>
    <row r="16" spans="1:7" ht="16.2" thickBot="1">
      <c r="A16" s="133" t="s">
        <v>10</v>
      </c>
      <c r="B16" s="134"/>
      <c r="C16" s="134"/>
      <c r="D16" s="134"/>
      <c r="E16" s="134"/>
      <c r="F16" s="134"/>
      <c r="G16" s="135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37" t="s">
        <v>81</v>
      </c>
      <c r="B19" s="138">
        <v>5</v>
      </c>
      <c r="C19" s="71">
        <v>4002000</v>
      </c>
      <c r="D19" s="141">
        <f>B19/$B$23</f>
        <v>0.5</v>
      </c>
      <c r="E19" s="23">
        <f>C19/$C$23</f>
        <v>0.30797192484222979</v>
      </c>
      <c r="F19" s="143">
        <v>1</v>
      </c>
      <c r="G19" s="74">
        <f>RANK(C19,$C$19:$C$22)</f>
        <v>2</v>
      </c>
    </row>
    <row r="20" spans="1:7">
      <c r="A20" s="69" t="s">
        <v>92</v>
      </c>
      <c r="B20" s="70">
        <v>2</v>
      </c>
      <c r="C20" s="71">
        <v>636698</v>
      </c>
      <c r="D20" s="23">
        <f>B20/$B$23</f>
        <v>0.2</v>
      </c>
      <c r="E20" s="23">
        <f>C20/$C$23</f>
        <v>4.8996778761418801E-2</v>
      </c>
      <c r="F20" s="74">
        <v>2</v>
      </c>
      <c r="G20" s="74">
        <f>RANK(C20,$C$19:$C$22)</f>
        <v>3</v>
      </c>
    </row>
    <row r="21" spans="1:7">
      <c r="A21" s="69" t="s">
        <v>63</v>
      </c>
      <c r="B21" s="70">
        <v>2</v>
      </c>
      <c r="C21" s="71">
        <v>500000</v>
      </c>
      <c r="D21" s="23">
        <f>B21/$B$23</f>
        <v>0.2</v>
      </c>
      <c r="E21" s="23">
        <f>C21/$C$23</f>
        <v>3.8477251979289077E-2</v>
      </c>
      <c r="F21" s="74">
        <v>2</v>
      </c>
      <c r="G21" s="74">
        <f>RANK(C21,$C$19:$C$22)</f>
        <v>4</v>
      </c>
    </row>
    <row r="22" spans="1:7">
      <c r="A22" s="137" t="s">
        <v>58</v>
      </c>
      <c r="B22" s="70">
        <v>1</v>
      </c>
      <c r="C22" s="142">
        <v>7855993</v>
      </c>
      <c r="D22" s="23">
        <f>B22/$B$23</f>
        <v>0.1</v>
      </c>
      <c r="E22" s="141">
        <f>C22/$C$23</f>
        <v>0.60455404441706229</v>
      </c>
      <c r="F22" s="74">
        <v>3</v>
      </c>
      <c r="G22" s="143">
        <f>RANK(C22,$C$19:$C$22)</f>
        <v>1</v>
      </c>
    </row>
    <row r="23" spans="1:7">
      <c r="A23" s="32" t="s">
        <v>23</v>
      </c>
      <c r="B23" s="46">
        <f>SUM(B19:B22)</f>
        <v>10</v>
      </c>
      <c r="C23" s="33">
        <f>SUM(C19:C22)</f>
        <v>12994691</v>
      </c>
      <c r="D23" s="30">
        <f>SUM(D19:D22)</f>
        <v>0.99999999999999989</v>
      </c>
      <c r="E23" s="30">
        <f>SUM(E19:E22)</f>
        <v>1</v>
      </c>
      <c r="F23" s="31"/>
      <c r="G23" s="31"/>
    </row>
    <row r="24" spans="1:7" ht="13.8" thickBot="1"/>
    <row r="25" spans="1:7" ht="16.2" thickBot="1">
      <c r="A25" s="130" t="s">
        <v>12</v>
      </c>
      <c r="B25" s="131"/>
      <c r="C25" s="131"/>
      <c r="D25" s="131"/>
      <c r="E25" s="131"/>
      <c r="F25" s="131"/>
      <c r="G25" s="132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37" t="s">
        <v>63</v>
      </c>
      <c r="B28" s="138">
        <v>28</v>
      </c>
      <c r="C28" s="71">
        <v>15059071</v>
      </c>
      <c r="D28" s="141">
        <f>B28/$B$35</f>
        <v>0.29473684210526313</v>
      </c>
      <c r="E28" s="23">
        <f>C28/$C$35</f>
        <v>0.18628239211193595</v>
      </c>
      <c r="F28" s="143">
        <v>1</v>
      </c>
      <c r="G28" s="74">
        <f t="shared" ref="G28:G34" si="3">RANK(C28,$C$28:$C$34)</f>
        <v>3</v>
      </c>
    </row>
    <row r="29" spans="1:7">
      <c r="A29" s="137" t="s">
        <v>81</v>
      </c>
      <c r="B29" s="70">
        <v>25</v>
      </c>
      <c r="C29" s="142">
        <v>34784154</v>
      </c>
      <c r="D29" s="23">
        <f>B29/$B$35</f>
        <v>0.26315789473684209</v>
      </c>
      <c r="E29" s="141">
        <f>C29/$C$35</f>
        <v>0.43028387439769461</v>
      </c>
      <c r="F29" s="74">
        <v>2</v>
      </c>
      <c r="G29" s="143">
        <f t="shared" si="3"/>
        <v>1</v>
      </c>
    </row>
    <row r="30" spans="1:7">
      <c r="A30" s="69" t="s">
        <v>58</v>
      </c>
      <c r="B30" s="70">
        <v>18</v>
      </c>
      <c r="C30" s="71">
        <v>17977045</v>
      </c>
      <c r="D30" s="23">
        <f>B30/$B$35</f>
        <v>0.18947368421052632</v>
      </c>
      <c r="E30" s="23">
        <f>C30/$C$35</f>
        <v>0.22237805676750697</v>
      </c>
      <c r="F30" s="74">
        <v>3</v>
      </c>
      <c r="G30" s="74">
        <f t="shared" si="3"/>
        <v>2</v>
      </c>
    </row>
    <row r="31" spans="1:7">
      <c r="A31" s="69" t="s">
        <v>74</v>
      </c>
      <c r="B31" s="70">
        <v>18</v>
      </c>
      <c r="C31" s="71">
        <v>10598045</v>
      </c>
      <c r="D31" s="23">
        <f t="shared" ref="D31" si="4">B31/$B$35</f>
        <v>0.18947368421052632</v>
      </c>
      <c r="E31" s="23">
        <f t="shared" ref="E31" si="5">C31/$C$35</f>
        <v>0.13109900167878499</v>
      </c>
      <c r="F31" s="74">
        <v>3</v>
      </c>
      <c r="G31" s="74">
        <f t="shared" si="3"/>
        <v>4</v>
      </c>
    </row>
    <row r="32" spans="1:7">
      <c r="A32" s="69" t="s">
        <v>92</v>
      </c>
      <c r="B32" s="70">
        <v>4</v>
      </c>
      <c r="C32" s="71">
        <v>1451698</v>
      </c>
      <c r="D32" s="23">
        <f>B32/$B$35</f>
        <v>4.2105263157894736E-2</v>
      </c>
      <c r="E32" s="23">
        <f>C32/$C$35</f>
        <v>1.7957666582760198E-2</v>
      </c>
      <c r="F32" s="74">
        <v>4</v>
      </c>
      <c r="G32" s="74">
        <f t="shared" si="3"/>
        <v>5</v>
      </c>
    </row>
    <row r="33" spans="1:7">
      <c r="A33" s="69" t="s">
        <v>112</v>
      </c>
      <c r="B33" s="70">
        <v>1</v>
      </c>
      <c r="C33" s="71">
        <v>700000</v>
      </c>
      <c r="D33" s="23">
        <f>B33/$B$35</f>
        <v>1.0526315789473684E-2</v>
      </c>
      <c r="E33" s="23">
        <f>C33/$C$35</f>
        <v>8.6590782710537165E-3</v>
      </c>
      <c r="F33" s="74">
        <v>5</v>
      </c>
      <c r="G33" s="74">
        <f t="shared" si="3"/>
        <v>6</v>
      </c>
    </row>
    <row r="34" spans="1:7">
      <c r="A34" s="69" t="s">
        <v>78</v>
      </c>
      <c r="B34" s="70">
        <v>1</v>
      </c>
      <c r="C34" s="71">
        <v>270000</v>
      </c>
      <c r="D34" s="23">
        <f>B34/$B$35</f>
        <v>1.0526315789473684E-2</v>
      </c>
      <c r="E34" s="23">
        <f>C34/$C$35</f>
        <v>3.3399301902635767E-3</v>
      </c>
      <c r="F34" s="74">
        <v>5</v>
      </c>
      <c r="G34" s="74">
        <f t="shared" si="3"/>
        <v>7</v>
      </c>
    </row>
    <row r="35" spans="1:7">
      <c r="A35" s="32" t="s">
        <v>23</v>
      </c>
      <c r="B35" s="47">
        <f>SUM(B28:B34)</f>
        <v>95</v>
      </c>
      <c r="C35" s="37">
        <f>SUM(C28:C34)</f>
        <v>80840013</v>
      </c>
      <c r="D35" s="30">
        <f>SUM(D28:D34)</f>
        <v>1</v>
      </c>
      <c r="E35" s="30">
        <f>SUM(E28:E34)</f>
        <v>1</v>
      </c>
      <c r="F35" s="31"/>
      <c r="G35" s="31"/>
    </row>
    <row r="37" spans="1:7">
      <c r="A37" s="136" t="s">
        <v>24</v>
      </c>
      <c r="B37" s="136"/>
      <c r="C37" s="136"/>
      <c r="D37" s="105" t="s">
        <v>43</v>
      </c>
    </row>
    <row r="38" spans="1:7">
      <c r="A3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5:G25"/>
    <mergeCell ref="A37:C37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5"/>
  <sheetViews>
    <sheetView workbookViewId="0">
      <selection activeCell="A2" sqref="A2"/>
    </sheetView>
  </sheetViews>
  <sheetFormatPr defaultRowHeight="13.2"/>
  <cols>
    <col min="1" max="1" width="30.33203125" customWidth="1"/>
    <col min="2" max="2" width="12.109375" style="62" customWidth="1"/>
    <col min="3" max="3" width="16.109375" style="94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MAY, 2024</v>
      </c>
    </row>
    <row r="3" spans="1:7" ht="13.8" thickBot="1"/>
    <row r="4" spans="1:7" ht="16.2" thickBot="1">
      <c r="A4" s="130" t="s">
        <v>13</v>
      </c>
      <c r="B4" s="131"/>
      <c r="C4" s="131"/>
      <c r="D4" s="131"/>
      <c r="E4" s="131"/>
      <c r="F4" s="131"/>
      <c r="G4" s="132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4" t="s">
        <v>63</v>
      </c>
      <c r="B7" s="145">
        <v>24</v>
      </c>
      <c r="C7" s="97">
        <v>13435400</v>
      </c>
      <c r="D7" s="146">
        <f>B7/$B$14</f>
        <v>0.42857142857142855</v>
      </c>
      <c r="E7" s="23">
        <f>C7/$C$14</f>
        <v>0.26097834342445453</v>
      </c>
      <c r="F7" s="143">
        <v>1</v>
      </c>
      <c r="G7" s="74">
        <f t="shared" ref="G7:G13" si="0">RANK(C7,$C$7:$C$13)</f>
        <v>2</v>
      </c>
    </row>
    <row r="8" spans="1:7">
      <c r="A8" s="144" t="s">
        <v>81</v>
      </c>
      <c r="B8" s="36">
        <v>14</v>
      </c>
      <c r="C8" s="147">
        <v>27652500</v>
      </c>
      <c r="D8" s="27">
        <f>B8/$B$14</f>
        <v>0.25</v>
      </c>
      <c r="E8" s="141">
        <f>C8/$C$14</f>
        <v>0.53714095907414205</v>
      </c>
      <c r="F8" s="74">
        <v>2</v>
      </c>
      <c r="G8" s="143">
        <f t="shared" si="0"/>
        <v>1</v>
      </c>
    </row>
    <row r="9" spans="1:7">
      <c r="A9" s="35" t="s">
        <v>58</v>
      </c>
      <c r="B9" s="36">
        <v>13</v>
      </c>
      <c r="C9" s="97">
        <v>8048000</v>
      </c>
      <c r="D9" s="27">
        <f t="shared" ref="D9" si="1">B9/$B$14</f>
        <v>0.23214285714285715</v>
      </c>
      <c r="E9" s="23">
        <f t="shared" ref="E9" si="2">C9/$C$14</f>
        <v>0.15632982329368755</v>
      </c>
      <c r="F9" s="74">
        <v>3</v>
      </c>
      <c r="G9" s="74">
        <f t="shared" si="0"/>
        <v>3</v>
      </c>
    </row>
    <row r="10" spans="1:7">
      <c r="A10" s="35" t="s">
        <v>92</v>
      </c>
      <c r="B10" s="36">
        <v>2</v>
      </c>
      <c r="C10" s="97">
        <v>815000</v>
      </c>
      <c r="D10" s="27">
        <f>B10/$B$14</f>
        <v>3.5714285714285712E-2</v>
      </c>
      <c r="E10" s="23">
        <f>C10/$C$14</f>
        <v>1.5831114063662447E-2</v>
      </c>
      <c r="F10" s="74">
        <v>4</v>
      </c>
      <c r="G10" s="74">
        <f t="shared" si="0"/>
        <v>4</v>
      </c>
    </row>
    <row r="11" spans="1:7">
      <c r="A11" s="35" t="s">
        <v>112</v>
      </c>
      <c r="B11" s="36">
        <v>1</v>
      </c>
      <c r="C11" s="97">
        <v>700000</v>
      </c>
      <c r="D11" s="27">
        <f>B11/$B$14</f>
        <v>1.7857142857142856E-2</v>
      </c>
      <c r="E11" s="23">
        <f>C11/$C$14</f>
        <v>1.3597275882900261E-2</v>
      </c>
      <c r="F11" s="74">
        <v>5</v>
      </c>
      <c r="G11" s="74">
        <f t="shared" si="0"/>
        <v>5</v>
      </c>
    </row>
    <row r="12" spans="1:7">
      <c r="A12" s="35" t="s">
        <v>74</v>
      </c>
      <c r="B12" s="36">
        <v>1</v>
      </c>
      <c r="C12" s="97">
        <v>560000</v>
      </c>
      <c r="D12" s="27">
        <f>B12/$B$14</f>
        <v>1.7857142857142856E-2</v>
      </c>
      <c r="E12" s="23">
        <f>C12/$C$14</f>
        <v>1.0877820706320209E-2</v>
      </c>
      <c r="F12" s="74">
        <v>5</v>
      </c>
      <c r="G12" s="74">
        <f t="shared" si="0"/>
        <v>6</v>
      </c>
    </row>
    <row r="13" spans="1:7">
      <c r="A13" s="35" t="s">
        <v>78</v>
      </c>
      <c r="B13" s="36">
        <v>1</v>
      </c>
      <c r="C13" s="97">
        <v>270000</v>
      </c>
      <c r="D13" s="27">
        <f>B13/$B$14</f>
        <v>1.7857142857142856E-2</v>
      </c>
      <c r="E13" s="23">
        <f>C13/$C$14</f>
        <v>5.2446635548329575E-3</v>
      </c>
      <c r="F13" s="74">
        <v>5</v>
      </c>
      <c r="G13" s="74">
        <f t="shared" si="0"/>
        <v>7</v>
      </c>
    </row>
    <row r="14" spans="1:7">
      <c r="A14" s="28" t="s">
        <v>23</v>
      </c>
      <c r="B14" s="29">
        <f>SUM(B7:B13)</f>
        <v>56</v>
      </c>
      <c r="C14" s="98">
        <f>SUM(C7:C13)</f>
        <v>51480900</v>
      </c>
      <c r="D14" s="30">
        <f>SUM(D7:D13)</f>
        <v>1.0000000000000002</v>
      </c>
      <c r="E14" s="30">
        <f>SUM(E7:E13)</f>
        <v>1.0000000000000002</v>
      </c>
      <c r="F14" s="31"/>
      <c r="G14" s="31"/>
    </row>
    <row r="15" spans="1:7" ht="13.8" thickBot="1"/>
    <row r="16" spans="1:7" ht="16.2" thickBot="1">
      <c r="A16" s="130" t="s">
        <v>14</v>
      </c>
      <c r="B16" s="131"/>
      <c r="C16" s="131"/>
      <c r="D16" s="131"/>
      <c r="E16" s="131"/>
      <c r="F16" s="131"/>
      <c r="G16" s="132"/>
    </row>
    <row r="17" spans="1:7">
      <c r="A17" s="3"/>
      <c r="B17" s="103"/>
      <c r="C17" s="95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6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8" t="s">
        <v>74</v>
      </c>
      <c r="B19" s="145">
        <v>17</v>
      </c>
      <c r="C19" s="147">
        <v>10038045</v>
      </c>
      <c r="D19" s="146">
        <f>B19/$B$23</f>
        <v>0.6071428571428571</v>
      </c>
      <c r="E19" s="141">
        <f>C19/$C$23</f>
        <v>0.62350344006138858</v>
      </c>
      <c r="F19" s="143">
        <v>1</v>
      </c>
      <c r="G19" s="143">
        <f>RANK(C19,$C$19:$C$22)</f>
        <v>1</v>
      </c>
    </row>
    <row r="20" spans="1:7">
      <c r="A20" s="48" t="s">
        <v>81</v>
      </c>
      <c r="B20" s="49">
        <v>6</v>
      </c>
      <c r="C20" s="99">
        <v>3129654</v>
      </c>
      <c r="D20" s="27">
        <f>B20/$B$23</f>
        <v>0.21428571428571427</v>
      </c>
      <c r="E20" s="23">
        <f>C20/$C$23</f>
        <v>0.1943954261215092</v>
      </c>
      <c r="F20" s="74">
        <v>2</v>
      </c>
      <c r="G20" s="74">
        <f>RANK(C20,$C$19:$C$22)</f>
        <v>2</v>
      </c>
    </row>
    <row r="21" spans="1:7">
      <c r="A21" s="48" t="s">
        <v>58</v>
      </c>
      <c r="B21" s="49">
        <v>3</v>
      </c>
      <c r="C21" s="99">
        <v>1808052</v>
      </c>
      <c r="D21" s="27">
        <f>B21/$B$23</f>
        <v>0.10714285714285714</v>
      </c>
      <c r="E21" s="23">
        <f>C21/$C$23</f>
        <v>0.11230539829318097</v>
      </c>
      <c r="F21" s="74">
        <v>3</v>
      </c>
      <c r="G21" s="74">
        <f>RANK(C21,$C$19:$C$22)</f>
        <v>3</v>
      </c>
    </row>
    <row r="22" spans="1:7">
      <c r="A22" s="48" t="s">
        <v>63</v>
      </c>
      <c r="B22" s="49">
        <v>2</v>
      </c>
      <c r="C22" s="99">
        <v>1123671</v>
      </c>
      <c r="D22" s="27">
        <f t="shared" ref="D22" si="3">B22/$B$23</f>
        <v>7.1428571428571425E-2</v>
      </c>
      <c r="E22" s="23">
        <f t="shared" ref="E22" si="4">C22/$C$23</f>
        <v>6.9795735523921293E-2</v>
      </c>
      <c r="F22" s="74">
        <v>4</v>
      </c>
      <c r="G22" s="74">
        <f>RANK(C22,$C$19:$C$22)</f>
        <v>4</v>
      </c>
    </row>
    <row r="23" spans="1:7">
      <c r="A23" s="28" t="s">
        <v>23</v>
      </c>
      <c r="B23" s="29">
        <f>SUM(B19:B22)</f>
        <v>28</v>
      </c>
      <c r="C23" s="98">
        <f>SUM(C19:C22)</f>
        <v>16099422</v>
      </c>
      <c r="D23" s="30">
        <f>SUM(D19:D22)</f>
        <v>0.99999999999999989</v>
      </c>
      <c r="E23" s="30">
        <f>SUM(E19:E22)</f>
        <v>1</v>
      </c>
      <c r="F23" s="31"/>
      <c r="G23" s="31"/>
    </row>
    <row r="24" spans="1:7" ht="13.8" thickBot="1"/>
    <row r="25" spans="1:7" ht="16.2" thickBot="1">
      <c r="A25" s="130" t="s">
        <v>15</v>
      </c>
      <c r="B25" s="131"/>
      <c r="C25" s="131"/>
      <c r="D25" s="131"/>
      <c r="E25" s="131"/>
      <c r="F25" s="131"/>
      <c r="G25" s="132"/>
    </row>
    <row r="26" spans="1:7">
      <c r="A26" s="3"/>
      <c r="B26" s="103"/>
      <c r="C26" s="95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6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44" t="s">
        <v>63</v>
      </c>
      <c r="B28" s="145">
        <v>21</v>
      </c>
      <c r="C28" s="147">
        <v>11660400</v>
      </c>
      <c r="D28" s="146">
        <f t="shared" ref="D28:D33" si="5">B28/$B$35</f>
        <v>0.48837209302325579</v>
      </c>
      <c r="E28" s="141">
        <f t="shared" ref="E28:E33" si="6">C28/$C$35</f>
        <v>0.50519693772773155</v>
      </c>
      <c r="F28" s="143">
        <v>1</v>
      </c>
      <c r="G28" s="143">
        <f t="shared" ref="G28:G34" si="7">RANK(C28,$C$28:$C$34)</f>
        <v>1</v>
      </c>
    </row>
    <row r="29" spans="1:7">
      <c r="A29" s="35" t="s">
        <v>81</v>
      </c>
      <c r="B29" s="36">
        <v>10</v>
      </c>
      <c r="C29" s="97">
        <v>5702500</v>
      </c>
      <c r="D29" s="27">
        <f t="shared" si="5"/>
        <v>0.23255813953488372</v>
      </c>
      <c r="E29" s="23">
        <f t="shared" si="6"/>
        <v>0.24706575566810654</v>
      </c>
      <c r="F29" s="107">
        <v>2</v>
      </c>
      <c r="G29" s="74">
        <f t="shared" si="7"/>
        <v>2</v>
      </c>
    </row>
    <row r="30" spans="1:7">
      <c r="A30" s="35" t="s">
        <v>58</v>
      </c>
      <c r="B30" s="36">
        <v>7</v>
      </c>
      <c r="C30" s="97">
        <v>3373000</v>
      </c>
      <c r="D30" s="27">
        <f t="shared" si="5"/>
        <v>0.16279069767441862</v>
      </c>
      <c r="E30" s="23">
        <f t="shared" si="6"/>
        <v>0.1461381488590133</v>
      </c>
      <c r="F30" s="107">
        <v>3</v>
      </c>
      <c r="G30" s="74">
        <f t="shared" si="7"/>
        <v>3</v>
      </c>
    </row>
    <row r="31" spans="1:7">
      <c r="A31" s="35" t="s">
        <v>92</v>
      </c>
      <c r="B31" s="36">
        <v>2</v>
      </c>
      <c r="C31" s="97">
        <v>815000</v>
      </c>
      <c r="D31" s="27">
        <f t="shared" si="5"/>
        <v>4.6511627906976744E-2</v>
      </c>
      <c r="E31" s="23">
        <f t="shared" si="6"/>
        <v>3.5310581476458887E-2</v>
      </c>
      <c r="F31" s="74">
        <v>4</v>
      </c>
      <c r="G31" s="74">
        <f t="shared" si="7"/>
        <v>4</v>
      </c>
    </row>
    <row r="32" spans="1:7">
      <c r="A32" s="35" t="s">
        <v>112</v>
      </c>
      <c r="B32" s="36">
        <v>1</v>
      </c>
      <c r="C32" s="97">
        <v>700000</v>
      </c>
      <c r="D32" s="27">
        <f t="shared" si="5"/>
        <v>2.3255813953488372E-2</v>
      </c>
      <c r="E32" s="23">
        <f t="shared" si="6"/>
        <v>3.0328106789596593E-2</v>
      </c>
      <c r="F32" s="107">
        <v>5</v>
      </c>
      <c r="G32" s="74">
        <f t="shared" si="7"/>
        <v>5</v>
      </c>
    </row>
    <row r="33" spans="1:7">
      <c r="A33" s="35" t="s">
        <v>74</v>
      </c>
      <c r="B33" s="36">
        <v>1</v>
      </c>
      <c r="C33" s="97">
        <v>560000</v>
      </c>
      <c r="D33" s="27">
        <f t="shared" si="5"/>
        <v>2.3255813953488372E-2</v>
      </c>
      <c r="E33" s="23">
        <f t="shared" si="6"/>
        <v>2.4262485431677274E-2</v>
      </c>
      <c r="F33" s="74">
        <v>5</v>
      </c>
      <c r="G33" s="74">
        <f t="shared" si="7"/>
        <v>6</v>
      </c>
    </row>
    <row r="34" spans="1:7">
      <c r="A34" s="35" t="s">
        <v>78</v>
      </c>
      <c r="B34" s="36">
        <v>1</v>
      </c>
      <c r="C34" s="97">
        <v>270000</v>
      </c>
      <c r="D34" s="27">
        <f>B34/$B$35</f>
        <v>2.3255813953488372E-2</v>
      </c>
      <c r="E34" s="23">
        <f>C34/$C$35</f>
        <v>1.1697984047415828E-2</v>
      </c>
      <c r="F34" s="74">
        <v>5</v>
      </c>
      <c r="G34" s="74">
        <f t="shared" si="7"/>
        <v>7</v>
      </c>
    </row>
    <row r="35" spans="1:7">
      <c r="A35" s="28" t="s">
        <v>23</v>
      </c>
      <c r="B35" s="40">
        <f>SUM(B28:B34)</f>
        <v>43</v>
      </c>
      <c r="C35" s="100">
        <f>SUM(C28:C34)</f>
        <v>23080900</v>
      </c>
      <c r="D35" s="30">
        <f>SUM(D28:D34)</f>
        <v>1</v>
      </c>
      <c r="E35" s="30">
        <f>SUM(E28:E34)</f>
        <v>1</v>
      </c>
      <c r="F35" s="31"/>
      <c r="G35" s="31"/>
    </row>
    <row r="36" spans="1:7" ht="13.8" thickBot="1"/>
    <row r="37" spans="1:7" ht="16.2" thickBot="1">
      <c r="A37" s="130" t="s">
        <v>16</v>
      </c>
      <c r="B37" s="131"/>
      <c r="C37" s="131"/>
      <c r="D37" s="131"/>
      <c r="E37" s="131"/>
      <c r="F37" s="131"/>
      <c r="G37" s="132"/>
    </row>
    <row r="38" spans="1:7">
      <c r="A38" s="18"/>
      <c r="B38" s="104"/>
      <c r="C38" s="101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6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49" t="s">
        <v>58</v>
      </c>
      <c r="B40" s="150">
        <v>2</v>
      </c>
      <c r="C40" s="102">
        <v>1435000</v>
      </c>
      <c r="D40" s="141">
        <f>B40/$B$43</f>
        <v>0.5</v>
      </c>
      <c r="E40" s="23">
        <f>C40/$C$43</f>
        <v>6.3257659246197931E-2</v>
      </c>
      <c r="F40" s="143">
        <v>1</v>
      </c>
      <c r="G40" s="74">
        <f>RANK(C40,$C$40:$C$42)</f>
        <v>3</v>
      </c>
    </row>
    <row r="41" spans="1:7">
      <c r="A41" s="149" t="s">
        <v>81</v>
      </c>
      <c r="B41" s="93">
        <v>1</v>
      </c>
      <c r="C41" s="151">
        <v>19800000</v>
      </c>
      <c r="D41" s="23">
        <f>B41/$B$43</f>
        <v>0.25</v>
      </c>
      <c r="E41" s="141">
        <f>C41/$C$43</f>
        <v>0.87282345162001318</v>
      </c>
      <c r="F41" s="74">
        <v>2</v>
      </c>
      <c r="G41" s="143">
        <f>RANK(C41,$C$40:$C$42)</f>
        <v>1</v>
      </c>
    </row>
    <row r="42" spans="1:7">
      <c r="A42" s="92" t="s">
        <v>63</v>
      </c>
      <c r="B42" s="93">
        <v>1</v>
      </c>
      <c r="C42" s="102">
        <v>1450000</v>
      </c>
      <c r="D42" s="23">
        <f>B42/$B$43</f>
        <v>0.25</v>
      </c>
      <c r="E42" s="23">
        <f>C42/$C$43</f>
        <v>6.3918889133788848E-2</v>
      </c>
      <c r="F42" s="74">
        <v>2</v>
      </c>
      <c r="G42" s="74">
        <f>RANK(C42,$C$40:$C$42)</f>
        <v>2</v>
      </c>
    </row>
    <row r="43" spans="1:7">
      <c r="A43" s="28" t="s">
        <v>23</v>
      </c>
      <c r="B43" s="40">
        <f>SUM(B40:B42)</f>
        <v>4</v>
      </c>
      <c r="C43" s="100">
        <f>SUM(C40:C42)</f>
        <v>22685000</v>
      </c>
      <c r="D43" s="30">
        <f>SUM(D40:D42)</f>
        <v>1</v>
      </c>
      <c r="E43" s="30">
        <f>SUM(E40:E42)</f>
        <v>1</v>
      </c>
      <c r="F43" s="31"/>
      <c r="G43" s="31"/>
    </row>
    <row r="44" spans="1:7" ht="13.8" thickBot="1"/>
    <row r="45" spans="1:7" ht="16.2" thickBot="1">
      <c r="A45" s="130" t="s">
        <v>17</v>
      </c>
      <c r="B45" s="131"/>
      <c r="C45" s="131"/>
      <c r="D45" s="131"/>
      <c r="E45" s="131"/>
      <c r="F45" s="131"/>
      <c r="G45" s="132"/>
    </row>
    <row r="46" spans="1:7">
      <c r="A46" s="18"/>
      <c r="B46" s="104"/>
      <c r="C46" s="101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6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44" t="s">
        <v>58</v>
      </c>
      <c r="B48" s="145">
        <v>4</v>
      </c>
      <c r="C48" s="147">
        <v>3240000</v>
      </c>
      <c r="D48" s="146">
        <f>B48/$B$51</f>
        <v>0.44444444444444442</v>
      </c>
      <c r="E48" s="141">
        <f>C48/$C$51</f>
        <v>0.56692913385826771</v>
      </c>
      <c r="F48" s="143">
        <v>1</v>
      </c>
      <c r="G48" s="143">
        <f>RANK(C48,$C$48:$C$50)</f>
        <v>1</v>
      </c>
    </row>
    <row r="49" spans="1:7">
      <c r="A49" s="35" t="s">
        <v>81</v>
      </c>
      <c r="B49" s="36">
        <v>3</v>
      </c>
      <c r="C49" s="97">
        <v>2150000</v>
      </c>
      <c r="D49" s="27">
        <f>B49/$B$51</f>
        <v>0.33333333333333331</v>
      </c>
      <c r="E49" s="23">
        <f>C49/$C$51</f>
        <v>0.37620297462817148</v>
      </c>
      <c r="F49" s="74">
        <v>2</v>
      </c>
      <c r="G49" s="74">
        <f>RANK(C49,$C$48:$C$50)</f>
        <v>2</v>
      </c>
    </row>
    <row r="50" spans="1:7">
      <c r="A50" s="35" t="s">
        <v>63</v>
      </c>
      <c r="B50" s="36">
        <v>2</v>
      </c>
      <c r="C50" s="97">
        <v>325000</v>
      </c>
      <c r="D50" s="27">
        <f t="shared" ref="D50" si="8">B50/$B$51</f>
        <v>0.22222222222222221</v>
      </c>
      <c r="E50" s="23">
        <f t="shared" ref="E50" si="9">C50/$C$51</f>
        <v>5.6867891513560802E-2</v>
      </c>
      <c r="F50" s="74">
        <v>3</v>
      </c>
      <c r="G50" s="74">
        <f>RANK(C50,$C$48:$C$50)</f>
        <v>3</v>
      </c>
    </row>
    <row r="51" spans="1:7">
      <c r="A51" s="28" t="s">
        <v>23</v>
      </c>
      <c r="B51" s="29">
        <f>SUM(B48:B50)</f>
        <v>9</v>
      </c>
      <c r="C51" s="98">
        <f>SUM(C48:C50)</f>
        <v>5715000</v>
      </c>
      <c r="D51" s="30">
        <f>SUM(D48:D50)</f>
        <v>0.99999999999999989</v>
      </c>
      <c r="E51" s="30">
        <f>SUM(E48:E50)</f>
        <v>1</v>
      </c>
      <c r="F51" s="31"/>
      <c r="G51" s="31"/>
    </row>
    <row r="54" spans="1:7">
      <c r="A54" s="136" t="s">
        <v>24</v>
      </c>
      <c r="B54" s="136"/>
      <c r="C54" s="136"/>
    </row>
    <row r="55" spans="1:7">
      <c r="A55" s="20" t="s">
        <v>25</v>
      </c>
    </row>
  </sheetData>
  <sortState ref="A107:C126">
    <sortCondition descending="1" ref="B107"/>
    <sortCondition descending="1" ref="C107"/>
  </sortState>
  <mergeCells count="6">
    <mergeCell ref="A54:C54"/>
    <mergeCell ref="A4:G4"/>
    <mergeCell ref="A16:G16"/>
    <mergeCell ref="A25:G25"/>
    <mergeCell ref="A37:G37"/>
    <mergeCell ref="A45:G45"/>
  </mergeCells>
  <phoneticPr fontId="2" type="noConversion"/>
  <hyperlinks>
    <hyperlink ref="A5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2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2" customWidth="1"/>
    <col min="7" max="7" width="16.33203125" style="62" customWidth="1"/>
  </cols>
  <sheetData>
    <row r="1" spans="1:7" ht="15.6">
      <c r="A1" s="55" t="s">
        <v>49</v>
      </c>
    </row>
    <row r="2" spans="1:7">
      <c r="A2" s="56" t="str">
        <f>'OVERALL STATS'!A2</f>
        <v>Reporting Period: MAY, 2024</v>
      </c>
    </row>
    <row r="3" spans="1:7" ht="13.8" thickBot="1"/>
    <row r="4" spans="1:7" ht="16.2" thickBot="1">
      <c r="A4" s="130" t="s">
        <v>18</v>
      </c>
      <c r="B4" s="131"/>
      <c r="C4" s="131"/>
      <c r="D4" s="131"/>
      <c r="E4" s="131"/>
      <c r="F4" s="131"/>
      <c r="G4" s="132"/>
    </row>
    <row r="5" spans="1:7">
      <c r="A5" s="57"/>
      <c r="B5" s="64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81</v>
      </c>
      <c r="B7" s="153">
        <v>2</v>
      </c>
      <c r="C7" s="154">
        <v>722000</v>
      </c>
      <c r="D7" s="146">
        <f>B7/$B$10</f>
        <v>0.4</v>
      </c>
      <c r="E7" s="155">
        <f>C7/$C$10</f>
        <v>0.48662194058359587</v>
      </c>
      <c r="F7" s="143">
        <v>1</v>
      </c>
      <c r="G7" s="143">
        <f>RANK(C7,$C$7:$C$9)</f>
        <v>1</v>
      </c>
    </row>
    <row r="8" spans="1:7">
      <c r="A8" s="152" t="s">
        <v>92</v>
      </c>
      <c r="B8" s="153">
        <v>2</v>
      </c>
      <c r="C8" s="54">
        <v>636698</v>
      </c>
      <c r="D8" s="146">
        <f>B8/$B$10</f>
        <v>0.4</v>
      </c>
      <c r="E8" s="65">
        <f>C8/$C$10</f>
        <v>0.42912910848434116</v>
      </c>
      <c r="F8" s="143">
        <v>1</v>
      </c>
      <c r="G8" s="74">
        <f>RANK(C8,$C$7:$C$9)</f>
        <v>2</v>
      </c>
    </row>
    <row r="9" spans="1:7">
      <c r="A9" s="66" t="s">
        <v>63</v>
      </c>
      <c r="B9" s="67">
        <v>1</v>
      </c>
      <c r="C9" s="68">
        <v>125000</v>
      </c>
      <c r="D9" s="27">
        <f t="shared" ref="D9" si="0">B9/$B$10</f>
        <v>0.2</v>
      </c>
      <c r="E9" s="65">
        <f t="shared" ref="E9" si="1">C9/$C$10</f>
        <v>8.4248950932062999E-2</v>
      </c>
      <c r="F9" s="74">
        <v>2</v>
      </c>
      <c r="G9" s="74">
        <f>RANK(C9,$C$7:$C$9)</f>
        <v>3</v>
      </c>
    </row>
    <row r="10" spans="1:7">
      <c r="A10" s="59" t="s">
        <v>23</v>
      </c>
      <c r="B10" s="34">
        <f>SUM(B7:B9)</f>
        <v>5</v>
      </c>
      <c r="C10" s="52">
        <f>SUM(C7:C9)</f>
        <v>1483698</v>
      </c>
      <c r="D10" s="30">
        <f>SUM(D7:D9)</f>
        <v>1</v>
      </c>
      <c r="E10" s="30">
        <f>SUM(E7:E9)</f>
        <v>1</v>
      </c>
      <c r="F10" s="40"/>
      <c r="G10" s="40"/>
    </row>
    <row r="11" spans="1:7" ht="13.8" thickBot="1"/>
    <row r="12" spans="1:7" ht="16.2" thickBot="1">
      <c r="A12" s="130" t="s">
        <v>19</v>
      </c>
      <c r="B12" s="131"/>
      <c r="C12" s="131"/>
      <c r="D12" s="131"/>
      <c r="E12" s="131"/>
      <c r="F12" s="131"/>
      <c r="G12" s="132"/>
    </row>
    <row r="13" spans="1:7">
      <c r="A13" s="57"/>
      <c r="B13" s="64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1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72" t="s">
        <v>153</v>
      </c>
      <c r="B15" s="74"/>
      <c r="C15" s="75"/>
      <c r="D15" s="27"/>
      <c r="E15" s="65"/>
      <c r="F15" s="74"/>
      <c r="G15" s="74"/>
    </row>
    <row r="16" spans="1:7">
      <c r="A16" s="59" t="s">
        <v>23</v>
      </c>
      <c r="B16" s="40">
        <f>SUM(B15:B15)</f>
        <v>0</v>
      </c>
      <c r="C16" s="37">
        <f>SUM(C15:C15)</f>
        <v>0</v>
      </c>
      <c r="D16" s="30"/>
      <c r="E16" s="30"/>
      <c r="F16" s="40"/>
      <c r="G16" s="40"/>
    </row>
    <row r="17" spans="1:7" ht="13.8" thickBot="1"/>
    <row r="18" spans="1:7" ht="16.2" thickBot="1">
      <c r="A18" s="130" t="s">
        <v>20</v>
      </c>
      <c r="B18" s="131"/>
      <c r="C18" s="131"/>
      <c r="D18" s="131"/>
      <c r="E18" s="131"/>
      <c r="F18" s="131"/>
      <c r="G18" s="132"/>
    </row>
    <row r="19" spans="1:7">
      <c r="A19" s="57"/>
      <c r="B19" s="64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52" t="s">
        <v>81</v>
      </c>
      <c r="B21" s="153">
        <v>1</v>
      </c>
      <c r="C21" s="154">
        <v>30000</v>
      </c>
      <c r="D21" s="146">
        <f t="shared" ref="D21" si="2">B21/$B$22</f>
        <v>1</v>
      </c>
      <c r="E21" s="155">
        <f t="shared" ref="E21" si="3">C21/$C$22</f>
        <v>1</v>
      </c>
      <c r="F21" s="143">
        <v>1</v>
      </c>
      <c r="G21" s="143">
        <f>RANK(C21,$C$21:$C$21)</f>
        <v>1</v>
      </c>
    </row>
    <row r="22" spans="1:7">
      <c r="A22" s="59" t="s">
        <v>23</v>
      </c>
      <c r="B22" s="40">
        <f>SUM(B21:B21)</f>
        <v>1</v>
      </c>
      <c r="C22" s="37">
        <f>SUM(C21:C21)</f>
        <v>30000</v>
      </c>
      <c r="D22" s="30">
        <f>SUM(D21:D21)</f>
        <v>1</v>
      </c>
      <c r="E22" s="30">
        <f>SUM(E21:E21)</f>
        <v>1</v>
      </c>
      <c r="F22" s="40"/>
      <c r="G22" s="40"/>
    </row>
    <row r="23" spans="1:7" ht="13.8" thickBot="1"/>
    <row r="24" spans="1:7" ht="16.2" thickBot="1">
      <c r="A24" s="130" t="s">
        <v>21</v>
      </c>
      <c r="B24" s="131"/>
      <c r="C24" s="131"/>
      <c r="D24" s="131"/>
      <c r="E24" s="131"/>
      <c r="F24" s="131"/>
      <c r="G24" s="132"/>
    </row>
    <row r="25" spans="1:7">
      <c r="A25" s="57"/>
      <c r="B25" s="64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56" t="s">
        <v>58</v>
      </c>
      <c r="B27" s="143">
        <v>1</v>
      </c>
      <c r="C27" s="157">
        <v>7855993</v>
      </c>
      <c r="D27" s="141">
        <f>B27/$B$30</f>
        <v>0.33333333333333331</v>
      </c>
      <c r="E27" s="155">
        <f>C27/$C$30</f>
        <v>0.69949228888309345</v>
      </c>
      <c r="F27" s="143">
        <v>1</v>
      </c>
      <c r="G27" s="143">
        <f>RANK(C27,$C$27:$C$29)</f>
        <v>1</v>
      </c>
    </row>
    <row r="28" spans="1:7">
      <c r="A28" s="156" t="s">
        <v>81</v>
      </c>
      <c r="B28" s="143">
        <v>1</v>
      </c>
      <c r="C28" s="75">
        <v>3000000</v>
      </c>
      <c r="D28" s="141">
        <f>B28/$B$30</f>
        <v>0.33333333333333331</v>
      </c>
      <c r="E28" s="65">
        <f>C28/$C$30</f>
        <v>0.2671179654372503</v>
      </c>
      <c r="F28" s="143">
        <v>1</v>
      </c>
      <c r="G28" s="74">
        <f>RANK(C28,$C$27:$C$29)</f>
        <v>2</v>
      </c>
    </row>
    <row r="29" spans="1:7">
      <c r="A29" s="152" t="s">
        <v>63</v>
      </c>
      <c r="B29" s="153">
        <v>1</v>
      </c>
      <c r="C29" s="73">
        <v>375000</v>
      </c>
      <c r="D29" s="141">
        <f>B29/$B$30</f>
        <v>0.33333333333333331</v>
      </c>
      <c r="E29" s="65">
        <f>C29/$C$30</f>
        <v>3.3389745679656288E-2</v>
      </c>
      <c r="F29" s="143">
        <v>1</v>
      </c>
      <c r="G29" s="74">
        <f>RANK(C29,$C$27:$C$29)</f>
        <v>3</v>
      </c>
    </row>
    <row r="30" spans="1:7">
      <c r="A30" s="59" t="s">
        <v>23</v>
      </c>
      <c r="B30" s="34">
        <f>SUM(B27:B29)</f>
        <v>3</v>
      </c>
      <c r="C30" s="52">
        <f>SUM(C27:C29)</f>
        <v>11230993</v>
      </c>
      <c r="D30" s="30">
        <f>SUM(D27:D29)</f>
        <v>1</v>
      </c>
      <c r="E30" s="30">
        <f>SUM(E27:E29)</f>
        <v>1</v>
      </c>
      <c r="F30" s="40"/>
      <c r="G30" s="40"/>
    </row>
    <row r="31" spans="1:7" ht="13.8" thickBot="1"/>
    <row r="32" spans="1:7" ht="16.2" thickBot="1">
      <c r="A32" s="130" t="s">
        <v>22</v>
      </c>
      <c r="B32" s="131"/>
      <c r="C32" s="131"/>
      <c r="D32" s="131"/>
      <c r="E32" s="131"/>
      <c r="F32" s="131"/>
      <c r="G32" s="132"/>
    </row>
    <row r="33" spans="1:7">
      <c r="A33" s="57"/>
      <c r="B33" s="64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1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52" t="s">
        <v>81</v>
      </c>
      <c r="B35" s="153">
        <v>1</v>
      </c>
      <c r="C35" s="154">
        <v>250000</v>
      </c>
      <c r="D35" s="141">
        <f t="shared" ref="D35" si="4">B35/$B$36</f>
        <v>1</v>
      </c>
      <c r="E35" s="141">
        <f t="shared" ref="E35" si="5">C35/$C$36</f>
        <v>1</v>
      </c>
      <c r="F35" s="143">
        <v>1</v>
      </c>
      <c r="G35" s="143">
        <f>RANK(C35,$C$35:$C$35)</f>
        <v>1</v>
      </c>
    </row>
    <row r="36" spans="1:7">
      <c r="A36" s="59" t="s">
        <v>23</v>
      </c>
      <c r="B36" s="34">
        <f>SUM(B35:B35)</f>
        <v>1</v>
      </c>
      <c r="C36" s="52">
        <f>SUM(C35:C35)</f>
        <v>250000</v>
      </c>
      <c r="D36" s="30">
        <f>SUM(D35:D35)</f>
        <v>1</v>
      </c>
      <c r="E36" s="30">
        <f>SUM(E35:E35)</f>
        <v>1</v>
      </c>
      <c r="F36" s="40"/>
      <c r="G36" s="40"/>
    </row>
    <row r="37" spans="1:7">
      <c r="A37" s="60"/>
      <c r="B37" s="24"/>
      <c r="C37" s="53"/>
      <c r="D37" s="42"/>
      <c r="E37" s="42"/>
      <c r="F37" s="63"/>
      <c r="G37" s="63"/>
    </row>
    <row r="39" spans="1:7">
      <c r="A39" s="136" t="s">
        <v>24</v>
      </c>
      <c r="B39" s="136"/>
      <c r="C39" s="136"/>
    </row>
    <row r="40" spans="1:7">
      <c r="A40" s="61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2:G12"/>
    <mergeCell ref="A18:G18"/>
    <mergeCell ref="A24:G24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45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74</v>
      </c>
      <c r="D6" s="77">
        <v>18</v>
      </c>
      <c r="E6" s="25">
        <v>10598045</v>
      </c>
      <c r="F6" s="9">
        <v>0.21428571428571427</v>
      </c>
      <c r="G6" s="9">
        <v>0.1568214635023491</v>
      </c>
    </row>
    <row r="7" spans="1:7">
      <c r="B7" t="s">
        <v>75</v>
      </c>
      <c r="D7" s="77">
        <v>18</v>
      </c>
      <c r="E7" s="25">
        <v>10598045</v>
      </c>
      <c r="F7" s="9">
        <v>0.21428571428571427</v>
      </c>
      <c r="G7" s="9">
        <v>0.1568214635023491</v>
      </c>
    </row>
    <row r="8" spans="1:7">
      <c r="C8" t="s">
        <v>76</v>
      </c>
      <c r="D8" s="77">
        <v>18</v>
      </c>
      <c r="E8" s="25">
        <v>10598045</v>
      </c>
      <c r="F8" s="9">
        <v>0.21428571428571427</v>
      </c>
      <c r="G8" s="9">
        <v>0.1568214635023491</v>
      </c>
    </row>
    <row r="9" spans="1:7">
      <c r="A9" t="s">
        <v>92</v>
      </c>
      <c r="D9" s="77">
        <v>2</v>
      </c>
      <c r="E9" s="25">
        <v>815000</v>
      </c>
      <c r="F9" s="9">
        <v>2.3809523809523808E-2</v>
      </c>
      <c r="G9" s="9">
        <v>1.2059723539050318E-2</v>
      </c>
    </row>
    <row r="10" spans="1:7">
      <c r="B10" t="s">
        <v>93</v>
      </c>
      <c r="D10" s="77">
        <v>1</v>
      </c>
      <c r="E10" s="25">
        <v>455000</v>
      </c>
      <c r="F10" s="9">
        <v>1.1904761904761904E-2</v>
      </c>
      <c r="G10" s="9">
        <v>6.7327290923532446E-3</v>
      </c>
    </row>
    <row r="11" spans="1:7">
      <c r="C11" t="s">
        <v>80</v>
      </c>
      <c r="D11" s="77">
        <v>1</v>
      </c>
      <c r="E11" s="25">
        <v>455000</v>
      </c>
      <c r="F11" s="9">
        <v>1.1904761904761904E-2</v>
      </c>
      <c r="G11" s="9">
        <v>6.7327290923532446E-3</v>
      </c>
    </row>
    <row r="12" spans="1:7">
      <c r="B12" t="s">
        <v>60</v>
      </c>
      <c r="D12" s="77">
        <v>1</v>
      </c>
      <c r="E12" s="25">
        <v>360000</v>
      </c>
      <c r="F12" s="9">
        <v>1.1904761904761904E-2</v>
      </c>
      <c r="G12" s="9">
        <v>5.3269944466970724E-3</v>
      </c>
    </row>
    <row r="13" spans="1:7">
      <c r="C13" t="s">
        <v>119</v>
      </c>
      <c r="D13" s="77">
        <v>1</v>
      </c>
      <c r="E13" s="25">
        <v>360000</v>
      </c>
      <c r="F13" s="9">
        <v>1.1904761904761904E-2</v>
      </c>
      <c r="G13" s="9">
        <v>5.3269944466970724E-3</v>
      </c>
    </row>
    <row r="14" spans="1:7">
      <c r="A14" t="s">
        <v>58</v>
      </c>
      <c r="D14" s="77">
        <v>16</v>
      </c>
      <c r="E14" s="25">
        <v>9856052</v>
      </c>
      <c r="F14" s="9">
        <v>0.19047619047619047</v>
      </c>
      <c r="G14" s="9">
        <v>0.14584203963988215</v>
      </c>
    </row>
    <row r="15" spans="1:7">
      <c r="B15" t="s">
        <v>60</v>
      </c>
      <c r="D15" s="77">
        <v>6</v>
      </c>
      <c r="E15" s="25">
        <v>2932000</v>
      </c>
      <c r="F15" s="9">
        <v>7.1428571428571425E-2</v>
      </c>
      <c r="G15" s="9">
        <v>4.338541032698838E-2</v>
      </c>
    </row>
    <row r="16" spans="1:7">
      <c r="C16" t="s">
        <v>61</v>
      </c>
      <c r="D16" s="77">
        <v>4</v>
      </c>
      <c r="E16" s="25">
        <v>2232000</v>
      </c>
      <c r="F16" s="9">
        <v>4.7619047619047616E-2</v>
      </c>
      <c r="G16" s="9">
        <v>3.3027365569521849E-2</v>
      </c>
    </row>
    <row r="17" spans="1:7">
      <c r="C17" t="s">
        <v>73</v>
      </c>
      <c r="D17" s="77">
        <v>2</v>
      </c>
      <c r="E17" s="25">
        <v>700000</v>
      </c>
      <c r="F17" s="9">
        <v>2.3809523809523808E-2</v>
      </c>
      <c r="G17" s="9">
        <v>1.0358044757466531E-2</v>
      </c>
    </row>
    <row r="18" spans="1:7">
      <c r="B18" t="s">
        <v>101</v>
      </c>
      <c r="D18" s="77">
        <v>1</v>
      </c>
      <c r="E18" s="25">
        <v>230000</v>
      </c>
      <c r="F18" s="9">
        <v>1.1904761904761904E-2</v>
      </c>
      <c r="G18" s="9">
        <v>3.4033575631675743E-3</v>
      </c>
    </row>
    <row r="19" spans="1:7">
      <c r="C19" t="s">
        <v>102</v>
      </c>
      <c r="D19" s="77">
        <v>1</v>
      </c>
      <c r="E19" s="25">
        <v>230000</v>
      </c>
      <c r="F19" s="9">
        <v>1.1904761904761904E-2</v>
      </c>
      <c r="G19" s="9">
        <v>3.4033575631675743E-3</v>
      </c>
    </row>
    <row r="20" spans="1:7">
      <c r="B20" t="s">
        <v>106</v>
      </c>
      <c r="D20" s="77">
        <v>1</v>
      </c>
      <c r="E20" s="25">
        <v>324000</v>
      </c>
      <c r="F20" s="9">
        <v>1.1904761904761904E-2</v>
      </c>
      <c r="G20" s="9">
        <v>4.7942950020273649E-3</v>
      </c>
    </row>
    <row r="21" spans="1:7">
      <c r="C21" t="s">
        <v>107</v>
      </c>
      <c r="D21" s="77">
        <v>1</v>
      </c>
      <c r="E21" s="25">
        <v>324000</v>
      </c>
      <c r="F21" s="9">
        <v>1.1904761904761904E-2</v>
      </c>
      <c r="G21" s="9">
        <v>4.7942950020273649E-3</v>
      </c>
    </row>
    <row r="22" spans="1:7">
      <c r="B22" t="s">
        <v>109</v>
      </c>
      <c r="D22" s="77">
        <v>1</v>
      </c>
      <c r="E22" s="25">
        <v>835000</v>
      </c>
      <c r="F22" s="9">
        <v>1.1904761904761904E-2</v>
      </c>
      <c r="G22" s="9">
        <v>1.2355667674977932E-2</v>
      </c>
    </row>
    <row r="23" spans="1:7">
      <c r="C23" t="s">
        <v>110</v>
      </c>
      <c r="D23" s="77">
        <v>1</v>
      </c>
      <c r="E23" s="25">
        <v>835000</v>
      </c>
      <c r="F23" s="9">
        <v>1.1904761904761904E-2</v>
      </c>
      <c r="G23" s="9">
        <v>1.2355667674977932E-2</v>
      </c>
    </row>
    <row r="24" spans="1:7">
      <c r="B24" t="s">
        <v>67</v>
      </c>
      <c r="D24" s="77">
        <v>5</v>
      </c>
      <c r="E24" s="25">
        <v>4973052</v>
      </c>
      <c r="F24" s="9">
        <v>5.9523809523809521E-2</v>
      </c>
      <c r="G24" s="9">
        <v>7.3587278853154914E-2</v>
      </c>
    </row>
    <row r="25" spans="1:7">
      <c r="C25" t="s">
        <v>85</v>
      </c>
      <c r="D25" s="77">
        <v>2</v>
      </c>
      <c r="E25" s="25">
        <v>3165000</v>
      </c>
      <c r="F25" s="9">
        <v>2.3809523809523808E-2</v>
      </c>
      <c r="G25" s="9">
        <v>4.6833159510545098E-2</v>
      </c>
    </row>
    <row r="26" spans="1:7">
      <c r="C26" t="s">
        <v>68</v>
      </c>
      <c r="D26" s="77">
        <v>3</v>
      </c>
      <c r="E26" s="25">
        <v>1808052</v>
      </c>
      <c r="F26" s="9">
        <v>3.5714285714285712E-2</v>
      </c>
      <c r="G26" s="9">
        <v>2.6754119342609822E-2</v>
      </c>
    </row>
    <row r="27" spans="1:7">
      <c r="B27" t="s">
        <v>82</v>
      </c>
      <c r="D27" s="77">
        <v>1</v>
      </c>
      <c r="E27" s="25">
        <v>232000</v>
      </c>
      <c r="F27" s="9">
        <v>1.1904761904761904E-2</v>
      </c>
      <c r="G27" s="9">
        <v>3.4329519767603359E-3</v>
      </c>
    </row>
    <row r="28" spans="1:7">
      <c r="C28" t="s">
        <v>99</v>
      </c>
      <c r="D28" s="77">
        <v>1</v>
      </c>
      <c r="E28" s="25">
        <v>232000</v>
      </c>
      <c r="F28" s="9">
        <v>1.1904761904761904E-2</v>
      </c>
      <c r="G28" s="9">
        <v>3.4329519767603359E-3</v>
      </c>
    </row>
    <row r="29" spans="1:7">
      <c r="B29" t="s">
        <v>90</v>
      </c>
      <c r="D29" s="77">
        <v>1</v>
      </c>
      <c r="E29" s="25">
        <v>330000</v>
      </c>
      <c r="F29" s="9">
        <v>1.1904761904761904E-2</v>
      </c>
      <c r="G29" s="9">
        <v>4.8830782428056496E-3</v>
      </c>
    </row>
    <row r="30" spans="1:7">
      <c r="C30" t="s">
        <v>91</v>
      </c>
      <c r="D30" s="77">
        <v>1</v>
      </c>
      <c r="E30" s="25">
        <v>330000</v>
      </c>
      <c r="F30" s="9">
        <v>1.1904761904761904E-2</v>
      </c>
      <c r="G30" s="9">
        <v>4.8830782428056496E-3</v>
      </c>
    </row>
    <row r="31" spans="1:7">
      <c r="A31" t="s">
        <v>112</v>
      </c>
      <c r="D31" s="77">
        <v>1</v>
      </c>
      <c r="E31" s="25">
        <v>700000</v>
      </c>
      <c r="F31" s="9">
        <v>1.1904761904761904E-2</v>
      </c>
      <c r="G31" s="9">
        <v>1.0358044757466531E-2</v>
      </c>
    </row>
    <row r="32" spans="1:7">
      <c r="B32" t="s">
        <v>113</v>
      </c>
      <c r="D32" s="77">
        <v>1</v>
      </c>
      <c r="E32" s="25">
        <v>700000</v>
      </c>
      <c r="F32" s="9">
        <v>1.1904761904761904E-2</v>
      </c>
      <c r="G32" s="9">
        <v>1.0358044757466531E-2</v>
      </c>
    </row>
    <row r="33" spans="1:7">
      <c r="C33" t="s">
        <v>114</v>
      </c>
      <c r="D33" s="77">
        <v>1</v>
      </c>
      <c r="E33" s="25">
        <v>700000</v>
      </c>
      <c r="F33" s="9">
        <v>1.1904761904761904E-2</v>
      </c>
      <c r="G33" s="9">
        <v>1.0358044757466531E-2</v>
      </c>
    </row>
    <row r="34" spans="1:7">
      <c r="A34" t="s">
        <v>63</v>
      </c>
      <c r="D34" s="77">
        <v>26</v>
      </c>
      <c r="E34" s="25">
        <v>14559071</v>
      </c>
      <c r="F34" s="9">
        <v>0.30952380952380953</v>
      </c>
      <c r="G34" s="9">
        <v>0.21543358435019</v>
      </c>
    </row>
    <row r="35" spans="1:7">
      <c r="B35" t="s">
        <v>60</v>
      </c>
      <c r="D35" s="77">
        <v>21</v>
      </c>
      <c r="E35" s="25">
        <v>12183671</v>
      </c>
      <c r="F35" s="9">
        <v>0.25</v>
      </c>
      <c r="G35" s="9">
        <v>0.18028429932606713</v>
      </c>
    </row>
    <row r="36" spans="1:7">
      <c r="C36" t="s">
        <v>80</v>
      </c>
      <c r="D36" s="77">
        <v>1</v>
      </c>
      <c r="E36" s="25">
        <v>440000</v>
      </c>
      <c r="F36" s="9">
        <v>1.1904761904761904E-2</v>
      </c>
      <c r="G36" s="9">
        <v>6.5107709904075328E-3</v>
      </c>
    </row>
    <row r="37" spans="1:7">
      <c r="C37" t="s">
        <v>65</v>
      </c>
      <c r="D37" s="77">
        <v>5</v>
      </c>
      <c r="E37" s="25">
        <v>3978000</v>
      </c>
      <c r="F37" s="9">
        <v>5.9523809523809521E-2</v>
      </c>
      <c r="G37" s="9">
        <v>5.8863288636002653E-2</v>
      </c>
    </row>
    <row r="38" spans="1:7">
      <c r="C38" t="s">
        <v>71</v>
      </c>
      <c r="D38" s="77">
        <v>12</v>
      </c>
      <c r="E38" s="25">
        <v>6039671</v>
      </c>
      <c r="F38" s="9">
        <v>0.14285714285714285</v>
      </c>
      <c r="G38" s="9">
        <v>8.937026076910376E-2</v>
      </c>
    </row>
    <row r="39" spans="1:7">
      <c r="C39" t="s">
        <v>84</v>
      </c>
      <c r="D39" s="77">
        <v>3</v>
      </c>
      <c r="E39" s="25">
        <v>1726000</v>
      </c>
      <c r="F39" s="9">
        <v>3.5714285714285712E-2</v>
      </c>
      <c r="G39" s="9">
        <v>2.5539978930553188E-2</v>
      </c>
    </row>
    <row r="40" spans="1:7">
      <c r="B40" t="s">
        <v>97</v>
      </c>
      <c r="D40" s="77">
        <v>3</v>
      </c>
      <c r="E40" s="25">
        <v>1090400</v>
      </c>
      <c r="F40" s="9">
        <v>3.5714285714285712E-2</v>
      </c>
      <c r="G40" s="9">
        <v>1.6134874290773579E-2</v>
      </c>
    </row>
    <row r="41" spans="1:7">
      <c r="C41" t="s">
        <v>104</v>
      </c>
      <c r="D41" s="77">
        <v>2</v>
      </c>
      <c r="E41" s="25">
        <v>784500</v>
      </c>
      <c r="F41" s="9">
        <v>2.3809523809523808E-2</v>
      </c>
      <c r="G41" s="9">
        <v>1.1608408731760705E-2</v>
      </c>
    </row>
    <row r="42" spans="1:7">
      <c r="C42" t="s">
        <v>98</v>
      </c>
      <c r="D42" s="77">
        <v>1</v>
      </c>
      <c r="E42" s="25">
        <v>305900</v>
      </c>
      <c r="F42" s="9">
        <v>1.1904761904761904E-2</v>
      </c>
      <c r="G42" s="9">
        <v>4.5264655590128737E-3</v>
      </c>
    </row>
    <row r="43" spans="1:7">
      <c r="B43" t="s">
        <v>111</v>
      </c>
      <c r="D43" s="77">
        <v>2</v>
      </c>
      <c r="E43" s="25">
        <v>1285000</v>
      </c>
      <c r="F43" s="9">
        <v>2.3809523809523808E-2</v>
      </c>
      <c r="G43" s="9">
        <v>1.9014410733349273E-2</v>
      </c>
    </row>
    <row r="44" spans="1:7">
      <c r="C44" t="s">
        <v>80</v>
      </c>
      <c r="D44" s="77">
        <v>1</v>
      </c>
      <c r="E44" s="25">
        <v>610000</v>
      </c>
      <c r="F44" s="9">
        <v>1.1904761904761904E-2</v>
      </c>
      <c r="G44" s="9">
        <v>9.0262961457922616E-3</v>
      </c>
    </row>
    <row r="45" spans="1:7">
      <c r="C45" t="s">
        <v>116</v>
      </c>
      <c r="D45" s="77">
        <v>1</v>
      </c>
      <c r="E45" s="25">
        <v>675000</v>
      </c>
      <c r="F45" s="9">
        <v>1.1904761904761904E-2</v>
      </c>
      <c r="G45" s="9">
        <v>9.9881145875570111E-3</v>
      </c>
    </row>
    <row r="46" spans="1:7">
      <c r="A46" t="s">
        <v>81</v>
      </c>
      <c r="D46" s="77">
        <v>20</v>
      </c>
      <c r="E46" s="25">
        <v>30782154</v>
      </c>
      <c r="F46" s="9">
        <v>0.23809523809523808</v>
      </c>
      <c r="G46" s="9">
        <v>0.45548989837603909</v>
      </c>
    </row>
    <row r="47" spans="1:7">
      <c r="B47" t="s">
        <v>60</v>
      </c>
      <c r="D47" s="77">
        <v>5</v>
      </c>
      <c r="E47" s="25">
        <v>2844000</v>
      </c>
      <c r="F47" s="9">
        <v>5.9523809523809521E-2</v>
      </c>
      <c r="G47" s="9">
        <v>4.2083256128906871E-2</v>
      </c>
    </row>
    <row r="48" spans="1:7">
      <c r="C48" t="s">
        <v>103</v>
      </c>
      <c r="D48" s="77">
        <v>5</v>
      </c>
      <c r="E48" s="25">
        <v>2844000</v>
      </c>
      <c r="F48" s="9">
        <v>5.9523809523809521E-2</v>
      </c>
      <c r="G48" s="9">
        <v>4.2083256128906871E-2</v>
      </c>
    </row>
    <row r="49" spans="1:7">
      <c r="B49" t="s">
        <v>82</v>
      </c>
      <c r="D49" s="77">
        <v>4</v>
      </c>
      <c r="E49" s="25">
        <v>2287000</v>
      </c>
      <c r="F49" s="9">
        <v>4.7619047619047616E-2</v>
      </c>
      <c r="G49" s="9">
        <v>3.3841211943322791E-2</v>
      </c>
    </row>
    <row r="50" spans="1:7">
      <c r="C50" t="s">
        <v>83</v>
      </c>
      <c r="D50" s="77">
        <v>4</v>
      </c>
      <c r="E50" s="25">
        <v>2287000</v>
      </c>
      <c r="F50" s="9">
        <v>4.7619047619047616E-2</v>
      </c>
      <c r="G50" s="9">
        <v>3.3841211943322791E-2</v>
      </c>
    </row>
    <row r="51" spans="1:7">
      <c r="B51" t="s">
        <v>97</v>
      </c>
      <c r="D51" s="77">
        <v>1</v>
      </c>
      <c r="E51" s="25">
        <v>502500</v>
      </c>
      <c r="F51" s="9">
        <v>1.1904761904761904E-2</v>
      </c>
      <c r="G51" s="9">
        <v>7.4355964151813303E-3</v>
      </c>
    </row>
    <row r="52" spans="1:7">
      <c r="C52" t="s">
        <v>108</v>
      </c>
      <c r="D52" s="77">
        <v>1</v>
      </c>
      <c r="E52" s="25">
        <v>502500</v>
      </c>
      <c r="F52" s="9">
        <v>1.1904761904761904E-2</v>
      </c>
      <c r="G52" s="9">
        <v>7.4355964151813303E-3</v>
      </c>
    </row>
    <row r="53" spans="1:7">
      <c r="B53" t="s">
        <v>86</v>
      </c>
      <c r="D53" s="77">
        <v>10</v>
      </c>
      <c r="E53" s="25">
        <v>25148654</v>
      </c>
      <c r="F53" s="9">
        <v>0.11904761904761904</v>
      </c>
      <c r="G53" s="9">
        <v>0.37212983388862814</v>
      </c>
    </row>
    <row r="54" spans="1:7">
      <c r="C54" t="s">
        <v>87</v>
      </c>
      <c r="D54" s="77">
        <v>7</v>
      </c>
      <c r="E54" s="25">
        <v>3483654</v>
      </c>
      <c r="F54" s="9">
        <v>8.3333333333333329E-2</v>
      </c>
      <c r="G54" s="9">
        <v>5.1548348645039009E-2</v>
      </c>
    </row>
    <row r="55" spans="1:7">
      <c r="C55" t="s">
        <v>117</v>
      </c>
      <c r="D55" s="77">
        <v>1</v>
      </c>
      <c r="E55" s="25">
        <v>750000</v>
      </c>
      <c r="F55" s="9">
        <v>1.1904761904761904E-2</v>
      </c>
      <c r="G55" s="9">
        <v>1.1097905097285568E-2</v>
      </c>
    </row>
    <row r="56" spans="1:7">
      <c r="C56" t="s">
        <v>115</v>
      </c>
      <c r="D56" s="77">
        <v>1</v>
      </c>
      <c r="E56" s="25">
        <v>1115000</v>
      </c>
      <c r="F56" s="9">
        <v>1.1904761904761904E-2</v>
      </c>
      <c r="G56" s="9">
        <v>1.6498885577964546E-2</v>
      </c>
    </row>
    <row r="57" spans="1:7">
      <c r="C57" t="s">
        <v>94</v>
      </c>
      <c r="D57" s="77">
        <v>1</v>
      </c>
      <c r="E57" s="25">
        <v>19800000</v>
      </c>
      <c r="F57" s="9">
        <v>1.1904761904761904E-2</v>
      </c>
      <c r="G57" s="9">
        <v>0.29298469456833898</v>
      </c>
    </row>
    <row r="58" spans="1:7">
      <c r="A58" t="s">
        <v>78</v>
      </c>
      <c r="D58" s="77">
        <v>1</v>
      </c>
      <c r="E58" s="25">
        <v>270000</v>
      </c>
      <c r="F58" s="9">
        <v>1.1904761904761904E-2</v>
      </c>
      <c r="G58" s="9">
        <v>3.9952458350228041E-3</v>
      </c>
    </row>
    <row r="59" spans="1:7">
      <c r="B59" t="s">
        <v>79</v>
      </c>
      <c r="D59" s="77">
        <v>1</v>
      </c>
      <c r="E59" s="25">
        <v>270000</v>
      </c>
      <c r="F59" s="9">
        <v>1.1904761904761904E-2</v>
      </c>
      <c r="G59" s="9">
        <v>3.9952458350228041E-3</v>
      </c>
    </row>
    <row r="60" spans="1:7">
      <c r="C60" t="s">
        <v>80</v>
      </c>
      <c r="D60" s="77">
        <v>1</v>
      </c>
      <c r="E60" s="25">
        <v>270000</v>
      </c>
      <c r="F60" s="9">
        <v>1.1904761904761904E-2</v>
      </c>
      <c r="G60" s="9">
        <v>3.9952458350228041E-3</v>
      </c>
    </row>
    <row r="61" spans="1:7">
      <c r="A61" t="s">
        <v>29</v>
      </c>
      <c r="D61" s="77">
        <v>84</v>
      </c>
      <c r="E61" s="25">
        <v>67580322</v>
      </c>
      <c r="F61" s="9">
        <v>1</v>
      </c>
      <c r="G6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5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132</v>
      </c>
      <c r="C5" s="77">
        <v>1</v>
      </c>
      <c r="D5" s="25">
        <v>30000</v>
      </c>
      <c r="E5" s="9">
        <v>0.1</v>
      </c>
      <c r="F5" s="9">
        <v>2.308635118757345E-3</v>
      </c>
    </row>
    <row r="6" spans="1:6">
      <c r="B6" t="s">
        <v>81</v>
      </c>
      <c r="C6" s="77">
        <v>1</v>
      </c>
      <c r="D6" s="25">
        <v>30000</v>
      </c>
      <c r="E6" s="9">
        <v>0.1</v>
      </c>
      <c r="F6" s="9">
        <v>2.308635118757345E-3</v>
      </c>
    </row>
    <row r="7" spans="1:6">
      <c r="C7" s="77"/>
      <c r="D7" s="25"/>
      <c r="E7" s="9"/>
      <c r="F7" s="9"/>
    </row>
    <row r="8" spans="1:6">
      <c r="A8" t="s">
        <v>136</v>
      </c>
      <c r="C8" s="77">
        <v>2</v>
      </c>
      <c r="D8" s="25">
        <v>722000</v>
      </c>
      <c r="E8" s="9">
        <v>0.2</v>
      </c>
      <c r="F8" s="9">
        <v>5.5561151858093433E-2</v>
      </c>
    </row>
    <row r="9" spans="1:6">
      <c r="B9" t="s">
        <v>81</v>
      </c>
      <c r="C9" s="77">
        <v>2</v>
      </c>
      <c r="D9" s="25">
        <v>722000</v>
      </c>
      <c r="E9" s="9">
        <v>0.2</v>
      </c>
      <c r="F9" s="9">
        <v>5.5561151858093433E-2</v>
      </c>
    </row>
    <row r="10" spans="1:6">
      <c r="C10" s="77"/>
      <c r="D10" s="25"/>
      <c r="E10" s="9"/>
      <c r="F10" s="9"/>
    </row>
    <row r="11" spans="1:6">
      <c r="A11" t="s">
        <v>44</v>
      </c>
      <c r="C11" s="77"/>
      <c r="D11" s="25"/>
      <c r="E11" s="9">
        <v>0</v>
      </c>
      <c r="F11" s="9">
        <v>0</v>
      </c>
    </row>
    <row r="12" spans="1:6">
      <c r="B12" t="s">
        <v>44</v>
      </c>
      <c r="C12" s="77"/>
      <c r="D12" s="25"/>
      <c r="E12" s="9">
        <v>0</v>
      </c>
      <c r="F12" s="9">
        <v>0</v>
      </c>
    </row>
    <row r="13" spans="1:6">
      <c r="C13" s="77"/>
      <c r="D13" s="25"/>
      <c r="E13" s="9"/>
      <c r="F13" s="9"/>
    </row>
    <row r="14" spans="1:6">
      <c r="A14" t="s">
        <v>134</v>
      </c>
      <c r="C14" s="77">
        <v>1</v>
      </c>
      <c r="D14" s="25">
        <v>384750</v>
      </c>
      <c r="E14" s="9">
        <v>0.1</v>
      </c>
      <c r="F14" s="9">
        <v>2.9608245398062949E-2</v>
      </c>
    </row>
    <row r="15" spans="1:6">
      <c r="B15" t="s">
        <v>92</v>
      </c>
      <c r="C15" s="77">
        <v>1</v>
      </c>
      <c r="D15" s="25">
        <v>384750</v>
      </c>
      <c r="E15" s="9">
        <v>0.1</v>
      </c>
      <c r="F15" s="9">
        <v>2.9608245398062949E-2</v>
      </c>
    </row>
    <row r="16" spans="1:6">
      <c r="C16" s="77"/>
      <c r="D16" s="25"/>
      <c r="E16" s="9"/>
      <c r="F16" s="9"/>
    </row>
    <row r="17" spans="1:6">
      <c r="A17" t="s">
        <v>139</v>
      </c>
      <c r="C17" s="77">
        <v>1</v>
      </c>
      <c r="D17" s="25">
        <v>251948</v>
      </c>
      <c r="E17" s="9">
        <v>0.1</v>
      </c>
      <c r="F17" s="9">
        <v>1.9388533363355852E-2</v>
      </c>
    </row>
    <row r="18" spans="1:6">
      <c r="B18" t="s">
        <v>92</v>
      </c>
      <c r="C18" s="77">
        <v>1</v>
      </c>
      <c r="D18" s="25">
        <v>251948</v>
      </c>
      <c r="E18" s="9">
        <v>0.1</v>
      </c>
      <c r="F18" s="9">
        <v>1.9388533363355852E-2</v>
      </c>
    </row>
    <row r="19" spans="1:6">
      <c r="C19" s="77"/>
      <c r="D19" s="25"/>
      <c r="E19" s="9"/>
      <c r="F19" s="9"/>
    </row>
    <row r="20" spans="1:6">
      <c r="A20" t="s">
        <v>129</v>
      </c>
      <c r="C20" s="77">
        <v>1</v>
      </c>
      <c r="D20" s="25">
        <v>7855993</v>
      </c>
      <c r="E20" s="9">
        <v>0.1</v>
      </c>
      <c r="F20" s="9">
        <v>0.60455404441706229</v>
      </c>
    </row>
    <row r="21" spans="1:6">
      <c r="B21" t="s">
        <v>58</v>
      </c>
      <c r="C21" s="77">
        <v>1</v>
      </c>
      <c r="D21" s="25">
        <v>7855993</v>
      </c>
      <c r="E21" s="9">
        <v>0.1</v>
      </c>
      <c r="F21" s="9">
        <v>0.60455404441706229</v>
      </c>
    </row>
    <row r="22" spans="1:6">
      <c r="C22" s="77"/>
      <c r="D22" s="25"/>
      <c r="E22" s="9"/>
      <c r="F22" s="9"/>
    </row>
    <row r="23" spans="1:6">
      <c r="A23" t="s">
        <v>125</v>
      </c>
      <c r="C23" s="77">
        <v>1</v>
      </c>
      <c r="D23" s="25">
        <v>125000</v>
      </c>
      <c r="E23" s="9">
        <v>0.1</v>
      </c>
      <c r="F23" s="9">
        <v>9.6193129948222694E-3</v>
      </c>
    </row>
    <row r="24" spans="1:6">
      <c r="B24" t="s">
        <v>63</v>
      </c>
      <c r="C24" s="77">
        <v>1</v>
      </c>
      <c r="D24" s="25">
        <v>125000</v>
      </c>
      <c r="E24" s="9">
        <v>0.1</v>
      </c>
      <c r="F24" s="9">
        <v>9.6193129948222694E-3</v>
      </c>
    </row>
    <row r="25" spans="1:6">
      <c r="C25" s="77"/>
      <c r="D25" s="25"/>
      <c r="E25" s="9"/>
      <c r="F25" s="9"/>
    </row>
    <row r="26" spans="1:6">
      <c r="A26" t="s">
        <v>142</v>
      </c>
      <c r="C26" s="77">
        <v>1</v>
      </c>
      <c r="D26" s="25">
        <v>375000</v>
      </c>
      <c r="E26" s="9">
        <v>0.1</v>
      </c>
      <c r="F26" s="9">
        <v>2.885793898446681E-2</v>
      </c>
    </row>
    <row r="27" spans="1:6">
      <c r="B27" t="s">
        <v>63</v>
      </c>
      <c r="C27" s="77">
        <v>1</v>
      </c>
      <c r="D27" s="25">
        <v>375000</v>
      </c>
      <c r="E27" s="9">
        <v>0.1</v>
      </c>
      <c r="F27" s="9">
        <v>2.885793898446681E-2</v>
      </c>
    </row>
    <row r="28" spans="1:6">
      <c r="C28" s="77"/>
      <c r="D28" s="25"/>
      <c r="E28" s="9"/>
      <c r="F28" s="9"/>
    </row>
    <row r="29" spans="1:6">
      <c r="A29" t="s">
        <v>122</v>
      </c>
      <c r="C29" s="77">
        <v>1</v>
      </c>
      <c r="D29" s="25">
        <v>250000</v>
      </c>
      <c r="E29" s="9">
        <v>0.1</v>
      </c>
      <c r="F29" s="9">
        <v>1.9238625989644539E-2</v>
      </c>
    </row>
    <row r="30" spans="1:6">
      <c r="B30" t="s">
        <v>81</v>
      </c>
      <c r="C30" s="77">
        <v>1</v>
      </c>
      <c r="D30" s="25">
        <v>250000</v>
      </c>
      <c r="E30" s="9">
        <v>0.1</v>
      </c>
      <c r="F30" s="9">
        <v>1.9238625989644539E-2</v>
      </c>
    </row>
    <row r="31" spans="1:6">
      <c r="C31" s="77"/>
      <c r="D31" s="25"/>
      <c r="E31" s="9"/>
      <c r="F31" s="9"/>
    </row>
    <row r="32" spans="1:6">
      <c r="A32" t="s">
        <v>128</v>
      </c>
      <c r="C32" s="77">
        <v>1</v>
      </c>
      <c r="D32" s="25">
        <v>3000000</v>
      </c>
      <c r="E32" s="9">
        <v>0.1</v>
      </c>
      <c r="F32" s="9">
        <v>0.23086351187573448</v>
      </c>
    </row>
    <row r="33" spans="1:6">
      <c r="B33" t="s">
        <v>81</v>
      </c>
      <c r="C33" s="77">
        <v>1</v>
      </c>
      <c r="D33" s="25">
        <v>3000000</v>
      </c>
      <c r="E33" s="9">
        <v>0.1</v>
      </c>
      <c r="F33" s="9">
        <v>0.23086351187573448</v>
      </c>
    </row>
    <row r="34" spans="1:6">
      <c r="C34" s="77"/>
      <c r="D34" s="25"/>
      <c r="E34" s="9"/>
      <c r="F34" s="9"/>
    </row>
    <row r="35" spans="1:6">
      <c r="A35" t="s">
        <v>29</v>
      </c>
      <c r="C35" s="77">
        <v>10</v>
      </c>
      <c r="D35" s="25">
        <v>12994691</v>
      </c>
      <c r="E35" s="9">
        <v>1</v>
      </c>
      <c r="F3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1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2" customWidth="1"/>
    <col min="2" max="2" width="16.5546875" style="122" customWidth="1"/>
    <col min="3" max="3" width="19" style="122" customWidth="1"/>
    <col min="4" max="4" width="17.6640625" style="122" customWidth="1"/>
    <col min="5" max="5" width="22.109375" style="122" customWidth="1"/>
    <col min="6" max="6" width="20.88671875" style="122" customWidth="1"/>
    <col min="7" max="16384" width="9.109375" style="122"/>
  </cols>
  <sheetData>
    <row r="1" spans="1:6" ht="17.399999999999999">
      <c r="A1" s="121" t="s">
        <v>53</v>
      </c>
    </row>
    <row r="2" spans="1:6">
      <c r="A2" s="123" t="str">
        <f>'OVERALL STATS'!A2</f>
        <v>Reporting Period: MAY, 2024</v>
      </c>
    </row>
    <row r="4" spans="1:6">
      <c r="A4" s="124" t="s">
        <v>52</v>
      </c>
      <c r="B4" s="124" t="s">
        <v>8</v>
      </c>
      <c r="C4" s="124" t="s">
        <v>54</v>
      </c>
      <c r="D4" s="124" t="s">
        <v>55</v>
      </c>
      <c r="E4" s="124" t="s">
        <v>30</v>
      </c>
      <c r="F4" s="124" t="s">
        <v>56</v>
      </c>
    </row>
    <row r="5" spans="1:6" ht="14.4">
      <c r="A5" s="158" t="s">
        <v>77</v>
      </c>
      <c r="B5" s="159">
        <v>17</v>
      </c>
      <c r="C5" s="160">
        <v>10038045</v>
      </c>
      <c r="D5" s="160">
        <v>590473.23529999994</v>
      </c>
      <c r="E5" s="125">
        <f>Table2[[#This Row],[CLOSINGS]]/$B$11</f>
        <v>0.6071428571428571</v>
      </c>
      <c r="F5" s="125">
        <f>Table2[[#This Row],[DOLLARVOL]]/$C$11</f>
        <v>0.62350344006138858</v>
      </c>
    </row>
    <row r="6" spans="1:6" ht="14.4">
      <c r="A6" s="158" t="s">
        <v>100</v>
      </c>
      <c r="B6" s="159">
        <v>3</v>
      </c>
      <c r="C6" s="160">
        <v>1913457</v>
      </c>
      <c r="D6" s="160">
        <v>637819</v>
      </c>
      <c r="E6" s="125">
        <f>Table2[[#This Row],[CLOSINGS]]/$B$11</f>
        <v>0.10714285714285714</v>
      </c>
      <c r="F6" s="125">
        <f>Table2[[#This Row],[DOLLARVOL]]/$C$11</f>
        <v>0.11885252774913285</v>
      </c>
    </row>
    <row r="7" spans="1:6" ht="14.4">
      <c r="A7" s="158" t="s">
        <v>70</v>
      </c>
      <c r="B7" s="159">
        <v>3</v>
      </c>
      <c r="C7" s="160">
        <v>1808052</v>
      </c>
      <c r="D7" s="160">
        <v>602684</v>
      </c>
      <c r="E7" s="125">
        <f>Table2[[#This Row],[CLOSINGS]]/$B$11</f>
        <v>0.10714285714285714</v>
      </c>
      <c r="F7" s="125">
        <f>Table2[[#This Row],[DOLLARVOL]]/$C$11</f>
        <v>0.11230539829318097</v>
      </c>
    </row>
    <row r="8" spans="1:6" ht="14.4">
      <c r="A8" s="158" t="s">
        <v>88</v>
      </c>
      <c r="B8" s="159">
        <v>3</v>
      </c>
      <c r="C8" s="160">
        <v>1216197</v>
      </c>
      <c r="D8" s="160">
        <v>405399</v>
      </c>
      <c r="E8" s="125">
        <f>Table2[[#This Row],[CLOSINGS]]/$B$11</f>
        <v>0.10714285714285714</v>
      </c>
      <c r="F8" s="125">
        <f>Table2[[#This Row],[DOLLARVOL]]/$C$11</f>
        <v>7.5542898372376349E-2</v>
      </c>
    </row>
    <row r="9" spans="1:6" ht="14.4">
      <c r="A9" s="158" t="s">
        <v>118</v>
      </c>
      <c r="B9" s="159">
        <v>1</v>
      </c>
      <c r="C9" s="160">
        <v>440000</v>
      </c>
      <c r="D9" s="160">
        <v>440000</v>
      </c>
      <c r="E9" s="125">
        <f>Table2[[#This Row],[CLOSINGS]]/$B$11</f>
        <v>3.5714285714285712E-2</v>
      </c>
      <c r="F9" s="125">
        <f>Table2[[#This Row],[DOLLARVOL]]/$C$11</f>
        <v>2.7330173716795546E-2</v>
      </c>
    </row>
    <row r="10" spans="1:6" ht="14.4">
      <c r="A10" s="158" t="s">
        <v>96</v>
      </c>
      <c r="B10" s="159">
        <v>1</v>
      </c>
      <c r="C10" s="160">
        <v>683671</v>
      </c>
      <c r="D10" s="160">
        <v>683671</v>
      </c>
      <c r="E10" s="125">
        <f>Table2[[#This Row],[CLOSINGS]]/$B$11</f>
        <v>3.5714285714285712E-2</v>
      </c>
      <c r="F10" s="125">
        <f>Table2[[#This Row],[DOLLARVOL]]/$C$11</f>
        <v>4.2465561807125747E-2</v>
      </c>
    </row>
    <row r="11" spans="1:6">
      <c r="A11" s="126" t="s">
        <v>23</v>
      </c>
      <c r="B11" s="127">
        <f>SUM(B5:B10)</f>
        <v>28</v>
      </c>
      <c r="C11" s="128">
        <f>SUM(C5:C10)</f>
        <v>16099422</v>
      </c>
      <c r="D11" s="128"/>
      <c r="E11" s="129">
        <f>SUM(E5:E10)</f>
        <v>0.99999999999999978</v>
      </c>
      <c r="F11" s="129">
        <f>SUM(F5:F10)</f>
        <v>1</v>
      </c>
    </row>
  </sheetData>
  <pageMargins left="0.7" right="0.7" top="0.75" bottom="0.75" header="0.3" footer="0.3"/>
  <ignoredErrors>
    <ignoredError sqref="E5:F10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85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85</v>
      </c>
    </row>
    <row r="2" spans="1:12" ht="14.4">
      <c r="A2" s="108" t="s">
        <v>74</v>
      </c>
      <c r="B2" s="108" t="s">
        <v>143</v>
      </c>
      <c r="C2" s="108" t="s">
        <v>75</v>
      </c>
      <c r="D2" s="108" t="s">
        <v>76</v>
      </c>
      <c r="E2" s="108" t="s">
        <v>59</v>
      </c>
      <c r="F2" s="109">
        <v>546735</v>
      </c>
      <c r="G2" s="110">
        <v>650000</v>
      </c>
      <c r="H2" s="108" t="s">
        <v>69</v>
      </c>
      <c r="I2" s="108" t="s">
        <v>69</v>
      </c>
      <c r="J2" s="111">
        <v>45415</v>
      </c>
    </row>
    <row r="3" spans="1:12" ht="14.4">
      <c r="A3" s="108" t="s">
        <v>74</v>
      </c>
      <c r="B3" s="108" t="s">
        <v>143</v>
      </c>
      <c r="C3" s="108" t="s">
        <v>75</v>
      </c>
      <c r="D3" s="108" t="s">
        <v>76</v>
      </c>
      <c r="E3" s="108" t="s">
        <v>59</v>
      </c>
      <c r="F3" s="109">
        <v>547071</v>
      </c>
      <c r="G3" s="110">
        <v>705000</v>
      </c>
      <c r="H3" s="108" t="s">
        <v>69</v>
      </c>
      <c r="I3" s="108" t="s">
        <v>69</v>
      </c>
      <c r="J3" s="111">
        <v>45432</v>
      </c>
    </row>
    <row r="4" spans="1:12" ht="14.4">
      <c r="A4" s="108" t="s">
        <v>74</v>
      </c>
      <c r="B4" s="108" t="s">
        <v>143</v>
      </c>
      <c r="C4" s="108" t="s">
        <v>75</v>
      </c>
      <c r="D4" s="108" t="s">
        <v>76</v>
      </c>
      <c r="E4" s="108" t="s">
        <v>59</v>
      </c>
      <c r="F4" s="109">
        <v>547206</v>
      </c>
      <c r="G4" s="110">
        <v>560000</v>
      </c>
      <c r="H4" s="108" t="s">
        <v>62</v>
      </c>
      <c r="I4" s="108" t="s">
        <v>69</v>
      </c>
      <c r="J4" s="111">
        <v>45435</v>
      </c>
    </row>
    <row r="5" spans="1:12" ht="14.4">
      <c r="A5" s="108" t="s">
        <v>74</v>
      </c>
      <c r="B5" s="108" t="s">
        <v>143</v>
      </c>
      <c r="C5" s="108" t="s">
        <v>75</v>
      </c>
      <c r="D5" s="108" t="s">
        <v>76</v>
      </c>
      <c r="E5" s="108" t="s">
        <v>59</v>
      </c>
      <c r="F5" s="109">
        <v>547143</v>
      </c>
      <c r="G5" s="110">
        <v>719950</v>
      </c>
      <c r="H5" s="108" t="s">
        <v>69</v>
      </c>
      <c r="I5" s="108" t="s">
        <v>69</v>
      </c>
      <c r="J5" s="111">
        <v>45434</v>
      </c>
    </row>
    <row r="6" spans="1:12" ht="14.4">
      <c r="A6" s="108" t="s">
        <v>74</v>
      </c>
      <c r="B6" s="108" t="s">
        <v>143</v>
      </c>
      <c r="C6" s="108" t="s">
        <v>75</v>
      </c>
      <c r="D6" s="108" t="s">
        <v>76</v>
      </c>
      <c r="E6" s="108" t="s">
        <v>59</v>
      </c>
      <c r="F6" s="109">
        <v>547227</v>
      </c>
      <c r="G6" s="110">
        <v>534950</v>
      </c>
      <c r="H6" s="108" t="s">
        <v>69</v>
      </c>
      <c r="I6" s="108" t="s">
        <v>69</v>
      </c>
      <c r="J6" s="111">
        <v>45436</v>
      </c>
    </row>
    <row r="7" spans="1:12" ht="14.4">
      <c r="A7" s="108" t="s">
        <v>74</v>
      </c>
      <c r="B7" s="108" t="s">
        <v>143</v>
      </c>
      <c r="C7" s="108" t="s">
        <v>75</v>
      </c>
      <c r="D7" s="108" t="s">
        <v>76</v>
      </c>
      <c r="E7" s="108" t="s">
        <v>59</v>
      </c>
      <c r="F7" s="109">
        <v>547230</v>
      </c>
      <c r="G7" s="110">
        <v>504950</v>
      </c>
      <c r="H7" s="108" t="s">
        <v>69</v>
      </c>
      <c r="I7" s="108" t="s">
        <v>69</v>
      </c>
      <c r="J7" s="111">
        <v>45436</v>
      </c>
    </row>
    <row r="8" spans="1:12" ht="14.4">
      <c r="A8" s="108" t="s">
        <v>74</v>
      </c>
      <c r="B8" s="108" t="s">
        <v>143</v>
      </c>
      <c r="C8" s="108" t="s">
        <v>75</v>
      </c>
      <c r="D8" s="108" t="s">
        <v>76</v>
      </c>
      <c r="E8" s="108" t="s">
        <v>59</v>
      </c>
      <c r="F8" s="109">
        <v>546775</v>
      </c>
      <c r="G8" s="110">
        <v>547450</v>
      </c>
      <c r="H8" s="108" t="s">
        <v>69</v>
      </c>
      <c r="I8" s="108" t="s">
        <v>69</v>
      </c>
      <c r="J8" s="111">
        <v>45418</v>
      </c>
    </row>
    <row r="9" spans="1:12" ht="14.4">
      <c r="A9" s="108" t="s">
        <v>74</v>
      </c>
      <c r="B9" s="108" t="s">
        <v>143</v>
      </c>
      <c r="C9" s="108" t="s">
        <v>75</v>
      </c>
      <c r="D9" s="108" t="s">
        <v>76</v>
      </c>
      <c r="E9" s="108" t="s">
        <v>59</v>
      </c>
      <c r="F9" s="109">
        <v>546772</v>
      </c>
      <c r="G9" s="110">
        <v>519950</v>
      </c>
      <c r="H9" s="108" t="s">
        <v>69</v>
      </c>
      <c r="I9" s="108" t="s">
        <v>69</v>
      </c>
      <c r="J9" s="111">
        <v>45418</v>
      </c>
    </row>
    <row r="10" spans="1:12" ht="14.4">
      <c r="A10" s="108" t="s">
        <v>74</v>
      </c>
      <c r="B10" s="108" t="s">
        <v>143</v>
      </c>
      <c r="C10" s="108" t="s">
        <v>75</v>
      </c>
      <c r="D10" s="108" t="s">
        <v>76</v>
      </c>
      <c r="E10" s="108" t="s">
        <v>59</v>
      </c>
      <c r="F10" s="109">
        <v>547259</v>
      </c>
      <c r="G10" s="110">
        <v>650000</v>
      </c>
      <c r="H10" s="108" t="s">
        <v>69</v>
      </c>
      <c r="I10" s="108" t="s">
        <v>69</v>
      </c>
      <c r="J10" s="111">
        <v>45440</v>
      </c>
    </row>
    <row r="11" spans="1:12" ht="14.4">
      <c r="A11" s="108" t="s">
        <v>74</v>
      </c>
      <c r="B11" s="108" t="s">
        <v>143</v>
      </c>
      <c r="C11" s="108" t="s">
        <v>75</v>
      </c>
      <c r="D11" s="108" t="s">
        <v>76</v>
      </c>
      <c r="E11" s="108" t="s">
        <v>59</v>
      </c>
      <c r="F11" s="109">
        <v>546742</v>
      </c>
      <c r="G11" s="110">
        <v>624950</v>
      </c>
      <c r="H11" s="108" t="s">
        <v>69</v>
      </c>
      <c r="I11" s="108" t="s">
        <v>69</v>
      </c>
      <c r="J11" s="111">
        <v>45415</v>
      </c>
    </row>
    <row r="12" spans="1:12" ht="14.4">
      <c r="A12" s="108" t="s">
        <v>74</v>
      </c>
      <c r="B12" s="108" t="s">
        <v>143</v>
      </c>
      <c r="C12" s="108" t="s">
        <v>75</v>
      </c>
      <c r="D12" s="108" t="s">
        <v>76</v>
      </c>
      <c r="E12" s="108" t="s">
        <v>59</v>
      </c>
      <c r="F12" s="109">
        <v>546789</v>
      </c>
      <c r="G12" s="110">
        <v>575000</v>
      </c>
      <c r="H12" s="108" t="s">
        <v>69</v>
      </c>
      <c r="I12" s="108" t="s">
        <v>69</v>
      </c>
      <c r="J12" s="111">
        <v>45419</v>
      </c>
    </row>
    <row r="13" spans="1:12" ht="14.4">
      <c r="A13" s="108" t="s">
        <v>74</v>
      </c>
      <c r="B13" s="108" t="s">
        <v>143</v>
      </c>
      <c r="C13" s="108" t="s">
        <v>75</v>
      </c>
      <c r="D13" s="108" t="s">
        <v>76</v>
      </c>
      <c r="E13" s="108" t="s">
        <v>59</v>
      </c>
      <c r="F13" s="109">
        <v>546730</v>
      </c>
      <c r="G13" s="110">
        <v>559950</v>
      </c>
      <c r="H13" s="108" t="s">
        <v>69</v>
      </c>
      <c r="I13" s="108" t="s">
        <v>69</v>
      </c>
      <c r="J13" s="111">
        <v>45415</v>
      </c>
    </row>
    <row r="14" spans="1:12" ht="14.4">
      <c r="A14" s="108" t="s">
        <v>74</v>
      </c>
      <c r="B14" s="108" t="s">
        <v>143</v>
      </c>
      <c r="C14" s="108" t="s">
        <v>75</v>
      </c>
      <c r="D14" s="108" t="s">
        <v>76</v>
      </c>
      <c r="E14" s="108" t="s">
        <v>59</v>
      </c>
      <c r="F14" s="109">
        <v>547361</v>
      </c>
      <c r="G14" s="110">
        <v>689950</v>
      </c>
      <c r="H14" s="108" t="s">
        <v>69</v>
      </c>
      <c r="I14" s="108" t="s">
        <v>69</v>
      </c>
      <c r="J14" s="111">
        <v>45443</v>
      </c>
    </row>
    <row r="15" spans="1:12" ht="14.4">
      <c r="A15" s="108" t="s">
        <v>74</v>
      </c>
      <c r="B15" s="108" t="s">
        <v>143</v>
      </c>
      <c r="C15" s="108" t="s">
        <v>75</v>
      </c>
      <c r="D15" s="108" t="s">
        <v>76</v>
      </c>
      <c r="E15" s="108" t="s">
        <v>59</v>
      </c>
      <c r="F15" s="109">
        <v>547290</v>
      </c>
      <c r="G15" s="110">
        <v>529950</v>
      </c>
      <c r="H15" s="108" t="s">
        <v>69</v>
      </c>
      <c r="I15" s="108" t="s">
        <v>69</v>
      </c>
      <c r="J15" s="111">
        <v>45441</v>
      </c>
    </row>
    <row r="16" spans="1:12" ht="14.4">
      <c r="A16" s="108" t="s">
        <v>74</v>
      </c>
      <c r="B16" s="108" t="s">
        <v>143</v>
      </c>
      <c r="C16" s="108" t="s">
        <v>75</v>
      </c>
      <c r="D16" s="108" t="s">
        <v>76</v>
      </c>
      <c r="E16" s="108" t="s">
        <v>59</v>
      </c>
      <c r="F16" s="109">
        <v>547322</v>
      </c>
      <c r="G16" s="110">
        <v>644950</v>
      </c>
      <c r="H16" s="108" t="s">
        <v>69</v>
      </c>
      <c r="I16" s="108" t="s">
        <v>69</v>
      </c>
      <c r="J16" s="111">
        <v>45442</v>
      </c>
    </row>
    <row r="17" spans="1:10" ht="14.4">
      <c r="A17" s="108" t="s">
        <v>74</v>
      </c>
      <c r="B17" s="108" t="s">
        <v>143</v>
      </c>
      <c r="C17" s="108" t="s">
        <v>75</v>
      </c>
      <c r="D17" s="108" t="s">
        <v>76</v>
      </c>
      <c r="E17" s="108" t="s">
        <v>59</v>
      </c>
      <c r="F17" s="109">
        <v>547203</v>
      </c>
      <c r="G17" s="110">
        <v>526095</v>
      </c>
      <c r="H17" s="108" t="s">
        <v>69</v>
      </c>
      <c r="I17" s="108" t="s">
        <v>69</v>
      </c>
      <c r="J17" s="111">
        <v>45435</v>
      </c>
    </row>
    <row r="18" spans="1:10" ht="14.4">
      <c r="A18" s="108" t="s">
        <v>74</v>
      </c>
      <c r="B18" s="108" t="s">
        <v>143</v>
      </c>
      <c r="C18" s="108" t="s">
        <v>75</v>
      </c>
      <c r="D18" s="108" t="s">
        <v>76</v>
      </c>
      <c r="E18" s="108" t="s">
        <v>59</v>
      </c>
      <c r="F18" s="109">
        <v>547315</v>
      </c>
      <c r="G18" s="110">
        <v>535000</v>
      </c>
      <c r="H18" s="108" t="s">
        <v>69</v>
      </c>
      <c r="I18" s="108" t="s">
        <v>69</v>
      </c>
      <c r="J18" s="111">
        <v>45442</v>
      </c>
    </row>
    <row r="19" spans="1:10" ht="14.4">
      <c r="A19" s="108" t="s">
        <v>74</v>
      </c>
      <c r="B19" s="108" t="s">
        <v>143</v>
      </c>
      <c r="C19" s="108" t="s">
        <v>75</v>
      </c>
      <c r="D19" s="108" t="s">
        <v>76</v>
      </c>
      <c r="E19" s="108" t="s">
        <v>59</v>
      </c>
      <c r="F19" s="109">
        <v>547136</v>
      </c>
      <c r="G19" s="110">
        <v>519950</v>
      </c>
      <c r="H19" s="108" t="s">
        <v>69</v>
      </c>
      <c r="I19" s="108" t="s">
        <v>69</v>
      </c>
      <c r="J19" s="111">
        <v>45434</v>
      </c>
    </row>
    <row r="20" spans="1:10" ht="14.4">
      <c r="A20" s="108" t="s">
        <v>92</v>
      </c>
      <c r="B20" s="108" t="s">
        <v>144</v>
      </c>
      <c r="C20" s="108" t="s">
        <v>93</v>
      </c>
      <c r="D20" s="108" t="s">
        <v>80</v>
      </c>
      <c r="E20" s="108" t="s">
        <v>59</v>
      </c>
      <c r="F20" s="109">
        <v>546844</v>
      </c>
      <c r="G20" s="110">
        <v>455000</v>
      </c>
      <c r="H20" s="108" t="s">
        <v>62</v>
      </c>
      <c r="I20" s="108" t="s">
        <v>69</v>
      </c>
      <c r="J20" s="111">
        <v>45421</v>
      </c>
    </row>
    <row r="21" spans="1:10" ht="14.4">
      <c r="A21" s="108" t="s">
        <v>92</v>
      </c>
      <c r="B21" s="108" t="s">
        <v>144</v>
      </c>
      <c r="C21" s="108" t="s">
        <v>60</v>
      </c>
      <c r="D21" s="108" t="s">
        <v>119</v>
      </c>
      <c r="E21" s="108" t="s">
        <v>89</v>
      </c>
      <c r="F21" s="109">
        <v>547347</v>
      </c>
      <c r="G21" s="110">
        <v>360000</v>
      </c>
      <c r="H21" s="108" t="s">
        <v>62</v>
      </c>
      <c r="I21" s="108" t="s">
        <v>69</v>
      </c>
      <c r="J21" s="111">
        <v>45443</v>
      </c>
    </row>
    <row r="22" spans="1:10" ht="14.4">
      <c r="A22" s="108" t="s">
        <v>58</v>
      </c>
      <c r="B22" s="108" t="s">
        <v>145</v>
      </c>
      <c r="C22" s="108" t="s">
        <v>101</v>
      </c>
      <c r="D22" s="108" t="s">
        <v>102</v>
      </c>
      <c r="E22" s="108" t="s">
        <v>72</v>
      </c>
      <c r="F22" s="109">
        <v>547035</v>
      </c>
      <c r="G22" s="110">
        <v>230000</v>
      </c>
      <c r="H22" s="108" t="s">
        <v>62</v>
      </c>
      <c r="I22" s="108" t="s">
        <v>69</v>
      </c>
      <c r="J22" s="111">
        <v>45429</v>
      </c>
    </row>
    <row r="23" spans="1:10" ht="14.4">
      <c r="A23" s="108" t="s">
        <v>58</v>
      </c>
      <c r="B23" s="108" t="s">
        <v>145</v>
      </c>
      <c r="C23" s="108" t="s">
        <v>106</v>
      </c>
      <c r="D23" s="108" t="s">
        <v>107</v>
      </c>
      <c r="E23" s="108" t="s">
        <v>105</v>
      </c>
      <c r="F23" s="109">
        <v>547064</v>
      </c>
      <c r="G23" s="110">
        <v>324000</v>
      </c>
      <c r="H23" s="108" t="s">
        <v>62</v>
      </c>
      <c r="I23" s="108" t="s">
        <v>69</v>
      </c>
      <c r="J23" s="111">
        <v>45432</v>
      </c>
    </row>
    <row r="24" spans="1:10" ht="14.4">
      <c r="A24" s="108" t="s">
        <v>58</v>
      </c>
      <c r="B24" s="108" t="s">
        <v>145</v>
      </c>
      <c r="C24" s="108" t="s">
        <v>109</v>
      </c>
      <c r="D24" s="108" t="s">
        <v>110</v>
      </c>
      <c r="E24" s="108" t="s">
        <v>64</v>
      </c>
      <c r="F24" s="109">
        <v>547121</v>
      </c>
      <c r="G24" s="110">
        <v>835000</v>
      </c>
      <c r="H24" s="108" t="s">
        <v>62</v>
      </c>
      <c r="I24" s="108" t="s">
        <v>69</v>
      </c>
      <c r="J24" s="111">
        <v>45433</v>
      </c>
    </row>
    <row r="25" spans="1:10" ht="14.4">
      <c r="A25" s="108" t="s">
        <v>58</v>
      </c>
      <c r="B25" s="108" t="s">
        <v>145</v>
      </c>
      <c r="C25" s="108" t="s">
        <v>67</v>
      </c>
      <c r="D25" s="108" t="s">
        <v>85</v>
      </c>
      <c r="E25" s="108" t="s">
        <v>72</v>
      </c>
      <c r="F25" s="109">
        <v>546863</v>
      </c>
      <c r="G25" s="110">
        <v>2565000</v>
      </c>
      <c r="H25" s="108" t="s">
        <v>62</v>
      </c>
      <c r="I25" s="108" t="s">
        <v>69</v>
      </c>
      <c r="J25" s="111">
        <v>45422</v>
      </c>
    </row>
    <row r="26" spans="1:10" ht="14.4">
      <c r="A26" s="108" t="s">
        <v>58</v>
      </c>
      <c r="B26" s="108" t="s">
        <v>145</v>
      </c>
      <c r="C26" s="108" t="s">
        <v>82</v>
      </c>
      <c r="D26" s="108" t="s">
        <v>99</v>
      </c>
      <c r="E26" s="108" t="s">
        <v>66</v>
      </c>
      <c r="F26" s="109">
        <v>547015</v>
      </c>
      <c r="G26" s="110">
        <v>232000</v>
      </c>
      <c r="H26" s="108" t="s">
        <v>62</v>
      </c>
      <c r="I26" s="108" t="s">
        <v>69</v>
      </c>
      <c r="J26" s="111">
        <v>45429</v>
      </c>
    </row>
    <row r="27" spans="1:10" ht="14.4">
      <c r="A27" s="108" t="s">
        <v>58</v>
      </c>
      <c r="B27" s="108" t="s">
        <v>145</v>
      </c>
      <c r="C27" s="108" t="s">
        <v>90</v>
      </c>
      <c r="D27" s="108" t="s">
        <v>91</v>
      </c>
      <c r="E27" s="108" t="s">
        <v>59</v>
      </c>
      <c r="F27" s="109">
        <v>546840</v>
      </c>
      <c r="G27" s="110">
        <v>330000</v>
      </c>
      <c r="H27" s="108" t="s">
        <v>62</v>
      </c>
      <c r="I27" s="108" t="s">
        <v>69</v>
      </c>
      <c r="J27" s="111">
        <v>45421</v>
      </c>
    </row>
    <row r="28" spans="1:10" ht="14.4">
      <c r="A28" s="108" t="s">
        <v>58</v>
      </c>
      <c r="B28" s="108" t="s">
        <v>145</v>
      </c>
      <c r="C28" s="108" t="s">
        <v>60</v>
      </c>
      <c r="D28" s="108" t="s">
        <v>61</v>
      </c>
      <c r="E28" s="108" t="s">
        <v>59</v>
      </c>
      <c r="F28" s="109">
        <v>547214</v>
      </c>
      <c r="G28" s="110">
        <v>870000</v>
      </c>
      <c r="H28" s="108" t="s">
        <v>62</v>
      </c>
      <c r="I28" s="108" t="s">
        <v>69</v>
      </c>
      <c r="J28" s="111">
        <v>45436</v>
      </c>
    </row>
    <row r="29" spans="1:10" ht="14.4">
      <c r="A29" s="108" t="s">
        <v>58</v>
      </c>
      <c r="B29" s="108" t="s">
        <v>145</v>
      </c>
      <c r="C29" s="108" t="s">
        <v>60</v>
      </c>
      <c r="D29" s="108" t="s">
        <v>61</v>
      </c>
      <c r="E29" s="108" t="s">
        <v>59</v>
      </c>
      <c r="F29" s="109">
        <v>546697</v>
      </c>
      <c r="G29" s="110">
        <v>595000</v>
      </c>
      <c r="H29" s="108" t="s">
        <v>62</v>
      </c>
      <c r="I29" s="108" t="s">
        <v>69</v>
      </c>
      <c r="J29" s="111">
        <v>45414</v>
      </c>
    </row>
    <row r="30" spans="1:10" ht="14.4">
      <c r="A30" s="108" t="s">
        <v>58</v>
      </c>
      <c r="B30" s="108" t="s">
        <v>145</v>
      </c>
      <c r="C30" s="108" t="s">
        <v>60</v>
      </c>
      <c r="D30" s="108" t="s">
        <v>61</v>
      </c>
      <c r="E30" s="108" t="s">
        <v>59</v>
      </c>
      <c r="F30" s="109">
        <v>547298</v>
      </c>
      <c r="G30" s="110">
        <v>492000</v>
      </c>
      <c r="H30" s="108" t="s">
        <v>62</v>
      </c>
      <c r="I30" s="108" t="s">
        <v>69</v>
      </c>
      <c r="J30" s="111">
        <v>45442</v>
      </c>
    </row>
    <row r="31" spans="1:10" ht="14.4">
      <c r="A31" s="108" t="s">
        <v>58</v>
      </c>
      <c r="B31" s="108" t="s">
        <v>145</v>
      </c>
      <c r="C31" s="108" t="s">
        <v>60</v>
      </c>
      <c r="D31" s="108" t="s">
        <v>73</v>
      </c>
      <c r="E31" s="108" t="s">
        <v>59</v>
      </c>
      <c r="F31" s="109">
        <v>547224</v>
      </c>
      <c r="G31" s="110">
        <v>530000</v>
      </c>
      <c r="H31" s="108" t="s">
        <v>62</v>
      </c>
      <c r="I31" s="108" t="s">
        <v>69</v>
      </c>
      <c r="J31" s="111">
        <v>45436</v>
      </c>
    </row>
    <row r="32" spans="1:10" ht="14.4">
      <c r="A32" s="108" t="s">
        <v>58</v>
      </c>
      <c r="B32" s="108" t="s">
        <v>145</v>
      </c>
      <c r="C32" s="108" t="s">
        <v>67</v>
      </c>
      <c r="D32" s="108" t="s">
        <v>68</v>
      </c>
      <c r="E32" s="108" t="s">
        <v>66</v>
      </c>
      <c r="F32" s="109">
        <v>547328</v>
      </c>
      <c r="G32" s="110">
        <v>579850</v>
      </c>
      <c r="H32" s="108" t="s">
        <v>69</v>
      </c>
      <c r="I32" s="108" t="s">
        <v>69</v>
      </c>
      <c r="J32" s="111">
        <v>45443</v>
      </c>
    </row>
    <row r="33" spans="1:10" ht="14.4">
      <c r="A33" s="108" t="s">
        <v>58</v>
      </c>
      <c r="B33" s="108" t="s">
        <v>145</v>
      </c>
      <c r="C33" s="108" t="s">
        <v>67</v>
      </c>
      <c r="D33" s="108" t="s">
        <v>68</v>
      </c>
      <c r="E33" s="108" t="s">
        <v>59</v>
      </c>
      <c r="F33" s="109">
        <v>547248</v>
      </c>
      <c r="G33" s="110">
        <v>540000</v>
      </c>
      <c r="H33" s="108" t="s">
        <v>69</v>
      </c>
      <c r="I33" s="108" t="s">
        <v>69</v>
      </c>
      <c r="J33" s="111">
        <v>45440</v>
      </c>
    </row>
    <row r="34" spans="1:10" ht="14.4">
      <c r="A34" s="108" t="s">
        <v>58</v>
      </c>
      <c r="B34" s="108" t="s">
        <v>145</v>
      </c>
      <c r="C34" s="108" t="s">
        <v>67</v>
      </c>
      <c r="D34" s="108" t="s">
        <v>68</v>
      </c>
      <c r="E34" s="108" t="s">
        <v>66</v>
      </c>
      <c r="F34" s="109">
        <v>546710</v>
      </c>
      <c r="G34" s="110">
        <v>688202</v>
      </c>
      <c r="H34" s="108" t="s">
        <v>69</v>
      </c>
      <c r="I34" s="108" t="s">
        <v>69</v>
      </c>
      <c r="J34" s="111">
        <v>45414</v>
      </c>
    </row>
    <row r="35" spans="1:10" ht="14.4">
      <c r="A35" s="108" t="s">
        <v>58</v>
      </c>
      <c r="B35" s="108" t="s">
        <v>145</v>
      </c>
      <c r="C35" s="108" t="s">
        <v>60</v>
      </c>
      <c r="D35" s="108" t="s">
        <v>73</v>
      </c>
      <c r="E35" s="108" t="s">
        <v>72</v>
      </c>
      <c r="F35" s="109">
        <v>546724</v>
      </c>
      <c r="G35" s="110">
        <v>170000</v>
      </c>
      <c r="H35" s="108" t="s">
        <v>62</v>
      </c>
      <c r="I35" s="108" t="s">
        <v>69</v>
      </c>
      <c r="J35" s="111">
        <v>45415</v>
      </c>
    </row>
    <row r="36" spans="1:10" ht="14.4">
      <c r="A36" s="108" t="s">
        <v>58</v>
      </c>
      <c r="B36" s="108" t="s">
        <v>145</v>
      </c>
      <c r="C36" s="108" t="s">
        <v>60</v>
      </c>
      <c r="D36" s="108" t="s">
        <v>61</v>
      </c>
      <c r="E36" s="108" t="s">
        <v>72</v>
      </c>
      <c r="F36" s="109">
        <v>547309</v>
      </c>
      <c r="G36" s="110">
        <v>275000</v>
      </c>
      <c r="H36" s="108" t="s">
        <v>62</v>
      </c>
      <c r="I36" s="108" t="s">
        <v>69</v>
      </c>
      <c r="J36" s="111">
        <v>45442</v>
      </c>
    </row>
    <row r="37" spans="1:10" ht="14.4">
      <c r="A37" s="108" t="s">
        <v>58</v>
      </c>
      <c r="B37" s="108" t="s">
        <v>145</v>
      </c>
      <c r="C37" s="108" t="s">
        <v>67</v>
      </c>
      <c r="D37" s="108" t="s">
        <v>85</v>
      </c>
      <c r="E37" s="108" t="s">
        <v>64</v>
      </c>
      <c r="F37" s="109">
        <v>546784</v>
      </c>
      <c r="G37" s="110">
        <v>600000</v>
      </c>
      <c r="H37" s="108" t="s">
        <v>62</v>
      </c>
      <c r="I37" s="108" t="s">
        <v>69</v>
      </c>
      <c r="J37" s="111">
        <v>45419</v>
      </c>
    </row>
    <row r="38" spans="1:10" ht="14.4">
      <c r="A38" s="108" t="s">
        <v>112</v>
      </c>
      <c r="B38" s="108" t="s">
        <v>146</v>
      </c>
      <c r="C38" s="108" t="s">
        <v>113</v>
      </c>
      <c r="D38" s="108" t="s">
        <v>114</v>
      </c>
      <c r="E38" s="108" t="s">
        <v>59</v>
      </c>
      <c r="F38" s="109">
        <v>547215</v>
      </c>
      <c r="G38" s="110">
        <v>700000</v>
      </c>
      <c r="H38" s="108" t="s">
        <v>62</v>
      </c>
      <c r="I38" s="108" t="s">
        <v>69</v>
      </c>
      <c r="J38" s="111">
        <v>45436</v>
      </c>
    </row>
    <row r="39" spans="1:10" ht="14.4">
      <c r="A39" s="108" t="s">
        <v>63</v>
      </c>
      <c r="B39" s="108" t="s">
        <v>147</v>
      </c>
      <c r="C39" s="108" t="s">
        <v>60</v>
      </c>
      <c r="D39" s="108" t="s">
        <v>65</v>
      </c>
      <c r="E39" s="108" t="s">
        <v>64</v>
      </c>
      <c r="F39" s="109">
        <v>546703</v>
      </c>
      <c r="G39" s="110">
        <v>1450000</v>
      </c>
      <c r="H39" s="108" t="s">
        <v>62</v>
      </c>
      <c r="I39" s="108" t="s">
        <v>69</v>
      </c>
      <c r="J39" s="111">
        <v>45414</v>
      </c>
    </row>
    <row r="40" spans="1:10" ht="14.4">
      <c r="A40" s="108" t="s">
        <v>63</v>
      </c>
      <c r="B40" s="108" t="s">
        <v>147</v>
      </c>
      <c r="C40" s="108" t="s">
        <v>97</v>
      </c>
      <c r="D40" s="108" t="s">
        <v>104</v>
      </c>
      <c r="E40" s="108" t="s">
        <v>59</v>
      </c>
      <c r="F40" s="109">
        <v>547047</v>
      </c>
      <c r="G40" s="110">
        <v>477000</v>
      </c>
      <c r="H40" s="108" t="s">
        <v>62</v>
      </c>
      <c r="I40" s="108" t="s">
        <v>69</v>
      </c>
      <c r="J40" s="111">
        <v>45432</v>
      </c>
    </row>
    <row r="41" spans="1:10" ht="14.4">
      <c r="A41" s="108" t="s">
        <v>63</v>
      </c>
      <c r="B41" s="108" t="s">
        <v>147</v>
      </c>
      <c r="C41" s="108" t="s">
        <v>60</v>
      </c>
      <c r="D41" s="108" t="s">
        <v>65</v>
      </c>
      <c r="E41" s="108" t="s">
        <v>59</v>
      </c>
      <c r="F41" s="109">
        <v>547040</v>
      </c>
      <c r="G41" s="110">
        <v>725000</v>
      </c>
      <c r="H41" s="108" t="s">
        <v>62</v>
      </c>
      <c r="I41" s="108" t="s">
        <v>69</v>
      </c>
      <c r="J41" s="111">
        <v>45429</v>
      </c>
    </row>
    <row r="42" spans="1:10" ht="14.4">
      <c r="A42" s="108" t="s">
        <v>63</v>
      </c>
      <c r="B42" s="108" t="s">
        <v>147</v>
      </c>
      <c r="C42" s="108" t="s">
        <v>60</v>
      </c>
      <c r="D42" s="108" t="s">
        <v>71</v>
      </c>
      <c r="E42" s="108" t="s">
        <v>59</v>
      </c>
      <c r="F42" s="109">
        <v>546718</v>
      </c>
      <c r="G42" s="110">
        <v>495000</v>
      </c>
      <c r="H42" s="108" t="s">
        <v>62</v>
      </c>
      <c r="I42" s="108" t="s">
        <v>69</v>
      </c>
      <c r="J42" s="111">
        <v>45415</v>
      </c>
    </row>
    <row r="43" spans="1:10" ht="14.4">
      <c r="A43" s="108" t="s">
        <v>63</v>
      </c>
      <c r="B43" s="108" t="s">
        <v>147</v>
      </c>
      <c r="C43" s="108" t="s">
        <v>60</v>
      </c>
      <c r="D43" s="108" t="s">
        <v>65</v>
      </c>
      <c r="E43" s="108" t="s">
        <v>59</v>
      </c>
      <c r="F43" s="109">
        <v>547024</v>
      </c>
      <c r="G43" s="110">
        <v>725000</v>
      </c>
      <c r="H43" s="108" t="s">
        <v>62</v>
      </c>
      <c r="I43" s="108" t="s">
        <v>69</v>
      </c>
      <c r="J43" s="111">
        <v>45429</v>
      </c>
    </row>
    <row r="44" spans="1:10" ht="14.4">
      <c r="A44" s="108" t="s">
        <v>63</v>
      </c>
      <c r="B44" s="108" t="s">
        <v>147</v>
      </c>
      <c r="C44" s="108" t="s">
        <v>60</v>
      </c>
      <c r="D44" s="108" t="s">
        <v>71</v>
      </c>
      <c r="E44" s="108" t="s">
        <v>72</v>
      </c>
      <c r="F44" s="109">
        <v>546977</v>
      </c>
      <c r="G44" s="110">
        <v>80000</v>
      </c>
      <c r="H44" s="108" t="s">
        <v>62</v>
      </c>
      <c r="I44" s="108" t="s">
        <v>69</v>
      </c>
      <c r="J44" s="111">
        <v>45428</v>
      </c>
    </row>
    <row r="45" spans="1:10" ht="14.4">
      <c r="A45" s="108" t="s">
        <v>63</v>
      </c>
      <c r="B45" s="108" t="s">
        <v>147</v>
      </c>
      <c r="C45" s="108" t="s">
        <v>97</v>
      </c>
      <c r="D45" s="108" t="s">
        <v>98</v>
      </c>
      <c r="E45" s="108" t="s">
        <v>66</v>
      </c>
      <c r="F45" s="109">
        <v>546963</v>
      </c>
      <c r="G45" s="110">
        <v>305900</v>
      </c>
      <c r="H45" s="108" t="s">
        <v>62</v>
      </c>
      <c r="I45" s="108" t="s">
        <v>69</v>
      </c>
      <c r="J45" s="111">
        <v>45428</v>
      </c>
    </row>
    <row r="46" spans="1:10" ht="14.4">
      <c r="A46" s="108" t="s">
        <v>63</v>
      </c>
      <c r="B46" s="108" t="s">
        <v>147</v>
      </c>
      <c r="C46" s="108" t="s">
        <v>60</v>
      </c>
      <c r="D46" s="108" t="s">
        <v>65</v>
      </c>
      <c r="E46" s="108" t="s">
        <v>59</v>
      </c>
      <c r="F46" s="109">
        <v>546751</v>
      </c>
      <c r="G46" s="110">
        <v>569000</v>
      </c>
      <c r="H46" s="108" t="s">
        <v>62</v>
      </c>
      <c r="I46" s="108" t="s">
        <v>69</v>
      </c>
      <c r="J46" s="111">
        <v>45415</v>
      </c>
    </row>
    <row r="47" spans="1:10" ht="14.4">
      <c r="A47" s="108" t="s">
        <v>63</v>
      </c>
      <c r="B47" s="108" t="s">
        <v>147</v>
      </c>
      <c r="C47" s="108" t="s">
        <v>60</v>
      </c>
      <c r="D47" s="108" t="s">
        <v>84</v>
      </c>
      <c r="E47" s="108" t="s">
        <v>59</v>
      </c>
      <c r="F47" s="109">
        <v>546762</v>
      </c>
      <c r="G47" s="110">
        <v>555000</v>
      </c>
      <c r="H47" s="108" t="s">
        <v>62</v>
      </c>
      <c r="I47" s="108" t="s">
        <v>69</v>
      </c>
      <c r="J47" s="111">
        <v>45418</v>
      </c>
    </row>
    <row r="48" spans="1:10" ht="14.4">
      <c r="A48" s="108" t="s">
        <v>63</v>
      </c>
      <c r="B48" s="108" t="s">
        <v>147</v>
      </c>
      <c r="C48" s="108" t="s">
        <v>60</v>
      </c>
      <c r="D48" s="108" t="s">
        <v>71</v>
      </c>
      <c r="E48" s="108" t="s">
        <v>66</v>
      </c>
      <c r="F48" s="109">
        <v>546940</v>
      </c>
      <c r="G48" s="110">
        <v>220000</v>
      </c>
      <c r="H48" s="108" t="s">
        <v>62</v>
      </c>
      <c r="I48" s="108" t="s">
        <v>69</v>
      </c>
      <c r="J48" s="111">
        <v>45427</v>
      </c>
    </row>
    <row r="49" spans="1:10" ht="14.4">
      <c r="A49" s="108" t="s">
        <v>63</v>
      </c>
      <c r="B49" s="108" t="s">
        <v>147</v>
      </c>
      <c r="C49" s="108" t="s">
        <v>60</v>
      </c>
      <c r="D49" s="108" t="s">
        <v>71</v>
      </c>
      <c r="E49" s="108" t="s">
        <v>59</v>
      </c>
      <c r="F49" s="109">
        <v>546900</v>
      </c>
      <c r="G49" s="110">
        <v>683671</v>
      </c>
      <c r="H49" s="108" t="s">
        <v>69</v>
      </c>
      <c r="I49" s="108" t="s">
        <v>69</v>
      </c>
      <c r="J49" s="111">
        <v>45426</v>
      </c>
    </row>
    <row r="50" spans="1:10" ht="14.4">
      <c r="A50" s="108" t="s">
        <v>63</v>
      </c>
      <c r="B50" s="108" t="s">
        <v>147</v>
      </c>
      <c r="C50" s="108" t="s">
        <v>60</v>
      </c>
      <c r="D50" s="108" t="s">
        <v>71</v>
      </c>
      <c r="E50" s="108" t="s">
        <v>59</v>
      </c>
      <c r="F50" s="109">
        <v>546798</v>
      </c>
      <c r="G50" s="110">
        <v>729000</v>
      </c>
      <c r="H50" s="108" t="s">
        <v>62</v>
      </c>
      <c r="I50" s="108" t="s">
        <v>69</v>
      </c>
      <c r="J50" s="111">
        <v>45420</v>
      </c>
    </row>
    <row r="51" spans="1:10" ht="14.4">
      <c r="A51" s="108" t="s">
        <v>63</v>
      </c>
      <c r="B51" s="108" t="s">
        <v>147</v>
      </c>
      <c r="C51" s="108" t="s">
        <v>60</v>
      </c>
      <c r="D51" s="108" t="s">
        <v>71</v>
      </c>
      <c r="E51" s="108" t="s">
        <v>59</v>
      </c>
      <c r="F51" s="109">
        <v>547022</v>
      </c>
      <c r="G51" s="110">
        <v>460000</v>
      </c>
      <c r="H51" s="108" t="s">
        <v>62</v>
      </c>
      <c r="I51" s="108" t="s">
        <v>69</v>
      </c>
      <c r="J51" s="111">
        <v>45429</v>
      </c>
    </row>
    <row r="52" spans="1:10" ht="14.4">
      <c r="A52" s="108" t="s">
        <v>63</v>
      </c>
      <c r="B52" s="108" t="s">
        <v>147</v>
      </c>
      <c r="C52" s="108" t="s">
        <v>111</v>
      </c>
      <c r="D52" s="108" t="s">
        <v>80</v>
      </c>
      <c r="E52" s="108" t="s">
        <v>59</v>
      </c>
      <c r="F52" s="109">
        <v>547180</v>
      </c>
      <c r="G52" s="110">
        <v>610000</v>
      </c>
      <c r="H52" s="108" t="s">
        <v>62</v>
      </c>
      <c r="I52" s="108" t="s">
        <v>69</v>
      </c>
      <c r="J52" s="111">
        <v>45435</v>
      </c>
    </row>
    <row r="53" spans="1:10" ht="14.4">
      <c r="A53" s="108" t="s">
        <v>63</v>
      </c>
      <c r="B53" s="108" t="s">
        <v>147</v>
      </c>
      <c r="C53" s="108" t="s">
        <v>97</v>
      </c>
      <c r="D53" s="108" t="s">
        <v>104</v>
      </c>
      <c r="E53" s="108" t="s">
        <v>89</v>
      </c>
      <c r="F53" s="109">
        <v>547335</v>
      </c>
      <c r="G53" s="110">
        <v>307500</v>
      </c>
      <c r="H53" s="108" t="s">
        <v>62</v>
      </c>
      <c r="I53" s="108" t="s">
        <v>69</v>
      </c>
      <c r="J53" s="111">
        <v>45443</v>
      </c>
    </row>
    <row r="54" spans="1:10" ht="14.4">
      <c r="A54" s="108" t="s">
        <v>63</v>
      </c>
      <c r="B54" s="108" t="s">
        <v>147</v>
      </c>
      <c r="C54" s="108" t="s">
        <v>60</v>
      </c>
      <c r="D54" s="108" t="s">
        <v>71</v>
      </c>
      <c r="E54" s="108" t="s">
        <v>72</v>
      </c>
      <c r="F54" s="109">
        <v>546854</v>
      </c>
      <c r="G54" s="110">
        <v>245000</v>
      </c>
      <c r="H54" s="108" t="s">
        <v>62</v>
      </c>
      <c r="I54" s="108" t="s">
        <v>69</v>
      </c>
      <c r="J54" s="111">
        <v>45422</v>
      </c>
    </row>
    <row r="55" spans="1:10" ht="14.4">
      <c r="A55" s="108" t="s">
        <v>63</v>
      </c>
      <c r="B55" s="108" t="s">
        <v>147</v>
      </c>
      <c r="C55" s="108" t="s">
        <v>60</v>
      </c>
      <c r="D55" s="108" t="s">
        <v>80</v>
      </c>
      <c r="E55" s="108" t="s">
        <v>66</v>
      </c>
      <c r="F55" s="109">
        <v>547345</v>
      </c>
      <c r="G55" s="110">
        <v>440000</v>
      </c>
      <c r="H55" s="108" t="s">
        <v>69</v>
      </c>
      <c r="I55" s="108" t="s">
        <v>69</v>
      </c>
      <c r="J55" s="111">
        <v>45443</v>
      </c>
    </row>
    <row r="56" spans="1:10" ht="14.4">
      <c r="A56" s="108" t="s">
        <v>63</v>
      </c>
      <c r="B56" s="108" t="s">
        <v>147</v>
      </c>
      <c r="C56" s="108" t="s">
        <v>60</v>
      </c>
      <c r="D56" s="108" t="s">
        <v>71</v>
      </c>
      <c r="E56" s="108" t="s">
        <v>59</v>
      </c>
      <c r="F56" s="109">
        <v>547194</v>
      </c>
      <c r="G56" s="110">
        <v>550000</v>
      </c>
      <c r="H56" s="108" t="s">
        <v>62</v>
      </c>
      <c r="I56" s="108" t="s">
        <v>69</v>
      </c>
      <c r="J56" s="111">
        <v>45435</v>
      </c>
    </row>
    <row r="57" spans="1:10" ht="14.4">
      <c r="A57" s="108" t="s">
        <v>63</v>
      </c>
      <c r="B57" s="108" t="s">
        <v>147</v>
      </c>
      <c r="C57" s="108" t="s">
        <v>60</v>
      </c>
      <c r="D57" s="108" t="s">
        <v>71</v>
      </c>
      <c r="E57" s="108" t="s">
        <v>59</v>
      </c>
      <c r="F57" s="109">
        <v>546870</v>
      </c>
      <c r="G57" s="110">
        <v>380000</v>
      </c>
      <c r="H57" s="108" t="s">
        <v>62</v>
      </c>
      <c r="I57" s="108" t="s">
        <v>69</v>
      </c>
      <c r="J57" s="111">
        <v>45422</v>
      </c>
    </row>
    <row r="58" spans="1:10" ht="14.4">
      <c r="A58" s="108" t="s">
        <v>63</v>
      </c>
      <c r="B58" s="108" t="s">
        <v>147</v>
      </c>
      <c r="C58" s="108" t="s">
        <v>60</v>
      </c>
      <c r="D58" s="108" t="s">
        <v>71</v>
      </c>
      <c r="E58" s="108" t="s">
        <v>59</v>
      </c>
      <c r="F58" s="109">
        <v>547332</v>
      </c>
      <c r="G58" s="110">
        <v>404000</v>
      </c>
      <c r="H58" s="108" t="s">
        <v>62</v>
      </c>
      <c r="I58" s="108" t="s">
        <v>69</v>
      </c>
      <c r="J58" s="111">
        <v>45443</v>
      </c>
    </row>
    <row r="59" spans="1:10" ht="14.4">
      <c r="A59" s="108" t="s">
        <v>63</v>
      </c>
      <c r="B59" s="108" t="s">
        <v>147</v>
      </c>
      <c r="C59" s="108" t="s">
        <v>60</v>
      </c>
      <c r="D59" s="108" t="s">
        <v>65</v>
      </c>
      <c r="E59" s="108" t="s">
        <v>59</v>
      </c>
      <c r="F59" s="109">
        <v>547303</v>
      </c>
      <c r="G59" s="110">
        <v>509000</v>
      </c>
      <c r="H59" s="108" t="s">
        <v>62</v>
      </c>
      <c r="I59" s="108" t="s">
        <v>69</v>
      </c>
      <c r="J59" s="111">
        <v>45442</v>
      </c>
    </row>
    <row r="60" spans="1:10" ht="14.4">
      <c r="A60" s="108" t="s">
        <v>63</v>
      </c>
      <c r="B60" s="108" t="s">
        <v>147</v>
      </c>
      <c r="C60" s="108" t="s">
        <v>60</v>
      </c>
      <c r="D60" s="108" t="s">
        <v>84</v>
      </c>
      <c r="E60" s="108" t="s">
        <v>59</v>
      </c>
      <c r="F60" s="109">
        <v>547160</v>
      </c>
      <c r="G60" s="110">
        <v>406000</v>
      </c>
      <c r="H60" s="108" t="s">
        <v>62</v>
      </c>
      <c r="I60" s="108" t="s">
        <v>69</v>
      </c>
      <c r="J60" s="111">
        <v>45434</v>
      </c>
    </row>
    <row r="61" spans="1:10" ht="14.4">
      <c r="A61" s="108" t="s">
        <v>63</v>
      </c>
      <c r="B61" s="108" t="s">
        <v>147</v>
      </c>
      <c r="C61" s="108" t="s">
        <v>60</v>
      </c>
      <c r="D61" s="108" t="s">
        <v>71</v>
      </c>
      <c r="E61" s="108" t="s">
        <v>59</v>
      </c>
      <c r="F61" s="109">
        <v>547139</v>
      </c>
      <c r="G61" s="110">
        <v>915000</v>
      </c>
      <c r="H61" s="108" t="s">
        <v>62</v>
      </c>
      <c r="I61" s="108" t="s">
        <v>69</v>
      </c>
      <c r="J61" s="111">
        <v>45434</v>
      </c>
    </row>
    <row r="62" spans="1:10" ht="14.4">
      <c r="A62" s="108" t="s">
        <v>63</v>
      </c>
      <c r="B62" s="108" t="s">
        <v>147</v>
      </c>
      <c r="C62" s="108" t="s">
        <v>60</v>
      </c>
      <c r="D62" s="108" t="s">
        <v>84</v>
      </c>
      <c r="E62" s="108" t="s">
        <v>59</v>
      </c>
      <c r="F62" s="109">
        <v>547311</v>
      </c>
      <c r="G62" s="110">
        <v>765000</v>
      </c>
      <c r="H62" s="108" t="s">
        <v>62</v>
      </c>
      <c r="I62" s="108" t="s">
        <v>69</v>
      </c>
      <c r="J62" s="111">
        <v>45442</v>
      </c>
    </row>
    <row r="63" spans="1:10" ht="14.4">
      <c r="A63" s="108" t="s">
        <v>63</v>
      </c>
      <c r="B63" s="108" t="s">
        <v>147</v>
      </c>
      <c r="C63" s="108" t="s">
        <v>60</v>
      </c>
      <c r="D63" s="108" t="s">
        <v>71</v>
      </c>
      <c r="E63" s="108" t="s">
        <v>59</v>
      </c>
      <c r="F63" s="109">
        <v>547125</v>
      </c>
      <c r="G63" s="110">
        <v>878000</v>
      </c>
      <c r="H63" s="108" t="s">
        <v>62</v>
      </c>
      <c r="I63" s="108" t="s">
        <v>69</v>
      </c>
      <c r="J63" s="111">
        <v>45433</v>
      </c>
    </row>
    <row r="64" spans="1:10" ht="14.4">
      <c r="A64" s="108" t="s">
        <v>63</v>
      </c>
      <c r="B64" s="108" t="s">
        <v>147</v>
      </c>
      <c r="C64" s="108" t="s">
        <v>111</v>
      </c>
      <c r="D64" s="108" t="s">
        <v>116</v>
      </c>
      <c r="E64" s="108" t="s">
        <v>105</v>
      </c>
      <c r="F64" s="109">
        <v>547326</v>
      </c>
      <c r="G64" s="110">
        <v>675000</v>
      </c>
      <c r="H64" s="108" t="s">
        <v>62</v>
      </c>
      <c r="I64" s="108" t="s">
        <v>69</v>
      </c>
      <c r="J64" s="111">
        <v>45443</v>
      </c>
    </row>
    <row r="65" spans="1:10" ht="14.4">
      <c r="A65" s="108" t="s">
        <v>81</v>
      </c>
      <c r="B65" s="108" t="s">
        <v>148</v>
      </c>
      <c r="C65" s="108" t="s">
        <v>86</v>
      </c>
      <c r="D65" s="108" t="s">
        <v>87</v>
      </c>
      <c r="E65" s="108" t="s">
        <v>59</v>
      </c>
      <c r="F65" s="109">
        <v>547355</v>
      </c>
      <c r="G65" s="110">
        <v>667921</v>
      </c>
      <c r="H65" s="108" t="s">
        <v>69</v>
      </c>
      <c r="I65" s="108" t="s">
        <v>69</v>
      </c>
      <c r="J65" s="111">
        <v>45443</v>
      </c>
    </row>
    <row r="66" spans="1:10" ht="14.4">
      <c r="A66" s="108" t="s">
        <v>81</v>
      </c>
      <c r="B66" s="108" t="s">
        <v>148</v>
      </c>
      <c r="C66" s="108" t="s">
        <v>60</v>
      </c>
      <c r="D66" s="108" t="s">
        <v>103</v>
      </c>
      <c r="E66" s="108" t="s">
        <v>59</v>
      </c>
      <c r="F66" s="109">
        <v>547243</v>
      </c>
      <c r="G66" s="110">
        <v>465000</v>
      </c>
      <c r="H66" s="108" t="s">
        <v>62</v>
      </c>
      <c r="I66" s="108" t="s">
        <v>69</v>
      </c>
      <c r="J66" s="111">
        <v>45440</v>
      </c>
    </row>
    <row r="67" spans="1:10" ht="14.4">
      <c r="A67" s="108" t="s">
        <v>81</v>
      </c>
      <c r="B67" s="108" t="s">
        <v>148</v>
      </c>
      <c r="C67" s="108" t="s">
        <v>82</v>
      </c>
      <c r="D67" s="108" t="s">
        <v>83</v>
      </c>
      <c r="E67" s="108" t="s">
        <v>72</v>
      </c>
      <c r="F67" s="109">
        <v>546739</v>
      </c>
      <c r="G67" s="110">
        <v>600000</v>
      </c>
      <c r="H67" s="108" t="s">
        <v>62</v>
      </c>
      <c r="I67" s="108" t="s">
        <v>69</v>
      </c>
      <c r="J67" s="111">
        <v>45415</v>
      </c>
    </row>
    <row r="68" spans="1:10" ht="14.4">
      <c r="A68" s="108" t="s">
        <v>81</v>
      </c>
      <c r="B68" s="108" t="s">
        <v>148</v>
      </c>
      <c r="C68" s="108" t="s">
        <v>86</v>
      </c>
      <c r="D68" s="108" t="s">
        <v>117</v>
      </c>
      <c r="E68" s="108" t="s">
        <v>59</v>
      </c>
      <c r="F68" s="109">
        <v>547337</v>
      </c>
      <c r="G68" s="110">
        <v>750000</v>
      </c>
      <c r="H68" s="108" t="s">
        <v>62</v>
      </c>
      <c r="I68" s="108" t="s">
        <v>69</v>
      </c>
      <c r="J68" s="111">
        <v>45443</v>
      </c>
    </row>
    <row r="69" spans="1:10" ht="14.4">
      <c r="A69" s="108" t="s">
        <v>81</v>
      </c>
      <c r="B69" s="108" t="s">
        <v>148</v>
      </c>
      <c r="C69" s="108" t="s">
        <v>86</v>
      </c>
      <c r="D69" s="108" t="s">
        <v>115</v>
      </c>
      <c r="E69" s="108" t="s">
        <v>72</v>
      </c>
      <c r="F69" s="109">
        <v>547267</v>
      </c>
      <c r="G69" s="110">
        <v>1115000</v>
      </c>
      <c r="H69" s="108" t="s">
        <v>62</v>
      </c>
      <c r="I69" s="108" t="s">
        <v>69</v>
      </c>
      <c r="J69" s="111">
        <v>45440</v>
      </c>
    </row>
    <row r="70" spans="1:10" ht="14.4">
      <c r="A70" s="108" t="s">
        <v>81</v>
      </c>
      <c r="B70" s="108" t="s">
        <v>148</v>
      </c>
      <c r="C70" s="108" t="s">
        <v>86</v>
      </c>
      <c r="D70" s="108" t="s">
        <v>87</v>
      </c>
      <c r="E70" s="108" t="s">
        <v>59</v>
      </c>
      <c r="F70" s="109">
        <v>547255</v>
      </c>
      <c r="G70" s="110">
        <v>586408</v>
      </c>
      <c r="H70" s="108" t="s">
        <v>69</v>
      </c>
      <c r="I70" s="108" t="s">
        <v>69</v>
      </c>
      <c r="J70" s="111">
        <v>45440</v>
      </c>
    </row>
    <row r="71" spans="1:10" ht="14.4">
      <c r="A71" s="108" t="s">
        <v>81</v>
      </c>
      <c r="B71" s="108" t="s">
        <v>148</v>
      </c>
      <c r="C71" s="108" t="s">
        <v>60</v>
      </c>
      <c r="D71" s="108" t="s">
        <v>103</v>
      </c>
      <c r="E71" s="108" t="s">
        <v>59</v>
      </c>
      <c r="F71" s="109">
        <v>547352</v>
      </c>
      <c r="G71" s="110">
        <v>400000</v>
      </c>
      <c r="H71" s="108" t="s">
        <v>62</v>
      </c>
      <c r="I71" s="108" t="s">
        <v>69</v>
      </c>
      <c r="J71" s="111">
        <v>45443</v>
      </c>
    </row>
    <row r="72" spans="1:10" ht="14.4">
      <c r="A72" s="108" t="s">
        <v>81</v>
      </c>
      <c r="B72" s="108" t="s">
        <v>148</v>
      </c>
      <c r="C72" s="108" t="s">
        <v>82</v>
      </c>
      <c r="D72" s="108" t="s">
        <v>83</v>
      </c>
      <c r="E72" s="108" t="s">
        <v>59</v>
      </c>
      <c r="F72" s="109">
        <v>547222</v>
      </c>
      <c r="G72" s="110">
        <v>852000</v>
      </c>
      <c r="H72" s="108" t="s">
        <v>62</v>
      </c>
      <c r="I72" s="108" t="s">
        <v>69</v>
      </c>
      <c r="J72" s="111">
        <v>45436</v>
      </c>
    </row>
    <row r="73" spans="1:10" ht="14.4">
      <c r="A73" s="108" t="s">
        <v>81</v>
      </c>
      <c r="B73" s="108" t="s">
        <v>148</v>
      </c>
      <c r="C73" s="108" t="s">
        <v>86</v>
      </c>
      <c r="D73" s="108" t="s">
        <v>87</v>
      </c>
      <c r="E73" s="108" t="s">
        <v>59</v>
      </c>
      <c r="F73" s="109">
        <v>547163</v>
      </c>
      <c r="G73" s="110">
        <v>448287</v>
      </c>
      <c r="H73" s="108" t="s">
        <v>69</v>
      </c>
      <c r="I73" s="108" t="s">
        <v>69</v>
      </c>
      <c r="J73" s="111">
        <v>45434</v>
      </c>
    </row>
    <row r="74" spans="1:10" ht="14.4">
      <c r="A74" s="108" t="s">
        <v>81</v>
      </c>
      <c r="B74" s="108" t="s">
        <v>148</v>
      </c>
      <c r="C74" s="108" t="s">
        <v>86</v>
      </c>
      <c r="D74" s="108" t="s">
        <v>87</v>
      </c>
      <c r="E74" s="108" t="s">
        <v>59</v>
      </c>
      <c r="F74" s="109">
        <v>546802</v>
      </c>
      <c r="G74" s="110">
        <v>387333</v>
      </c>
      <c r="H74" s="108" t="s">
        <v>69</v>
      </c>
      <c r="I74" s="108" t="s">
        <v>69</v>
      </c>
      <c r="J74" s="111">
        <v>45420</v>
      </c>
    </row>
    <row r="75" spans="1:10" ht="14.4">
      <c r="A75" s="108" t="s">
        <v>81</v>
      </c>
      <c r="B75" s="108" t="s">
        <v>148</v>
      </c>
      <c r="C75" s="108" t="s">
        <v>60</v>
      </c>
      <c r="D75" s="108" t="s">
        <v>103</v>
      </c>
      <c r="E75" s="108" t="s">
        <v>59</v>
      </c>
      <c r="F75" s="109">
        <v>547072</v>
      </c>
      <c r="G75" s="110">
        <v>675000</v>
      </c>
      <c r="H75" s="108" t="s">
        <v>62</v>
      </c>
      <c r="I75" s="108" t="s">
        <v>69</v>
      </c>
      <c r="J75" s="111">
        <v>45432</v>
      </c>
    </row>
    <row r="76" spans="1:10" ht="14.4">
      <c r="A76" s="108" t="s">
        <v>81</v>
      </c>
      <c r="B76" s="108" t="s">
        <v>148</v>
      </c>
      <c r="C76" s="108" t="s">
        <v>86</v>
      </c>
      <c r="D76" s="108" t="s">
        <v>87</v>
      </c>
      <c r="E76" s="108" t="s">
        <v>89</v>
      </c>
      <c r="F76" s="109">
        <v>546816</v>
      </c>
      <c r="G76" s="110">
        <v>354000</v>
      </c>
      <c r="H76" s="108" t="s">
        <v>62</v>
      </c>
      <c r="I76" s="108" t="s">
        <v>69</v>
      </c>
      <c r="J76" s="111">
        <v>45420</v>
      </c>
    </row>
    <row r="77" spans="1:10" ht="14.4">
      <c r="A77" s="108" t="s">
        <v>81</v>
      </c>
      <c r="B77" s="108" t="s">
        <v>148</v>
      </c>
      <c r="C77" s="108" t="s">
        <v>86</v>
      </c>
      <c r="D77" s="108" t="s">
        <v>94</v>
      </c>
      <c r="E77" s="108" t="s">
        <v>64</v>
      </c>
      <c r="F77" s="109">
        <v>546859</v>
      </c>
      <c r="G77" s="110">
        <v>19800000</v>
      </c>
      <c r="H77" s="108" t="s">
        <v>62</v>
      </c>
      <c r="I77" s="108" t="s">
        <v>69</v>
      </c>
      <c r="J77" s="111">
        <v>45422</v>
      </c>
    </row>
    <row r="78" spans="1:10" ht="14.4">
      <c r="A78" s="108" t="s">
        <v>81</v>
      </c>
      <c r="B78" s="108" t="s">
        <v>148</v>
      </c>
      <c r="C78" s="108" t="s">
        <v>86</v>
      </c>
      <c r="D78" s="108" t="s">
        <v>87</v>
      </c>
      <c r="E78" s="108" t="s">
        <v>59</v>
      </c>
      <c r="F78" s="109">
        <v>547199</v>
      </c>
      <c r="G78" s="110">
        <v>380577</v>
      </c>
      <c r="H78" s="108" t="s">
        <v>69</v>
      </c>
      <c r="I78" s="108" t="s">
        <v>69</v>
      </c>
      <c r="J78" s="111">
        <v>45435</v>
      </c>
    </row>
    <row r="79" spans="1:10" ht="14.4">
      <c r="A79" s="108" t="s">
        <v>81</v>
      </c>
      <c r="B79" s="108" t="s">
        <v>148</v>
      </c>
      <c r="C79" s="108" t="s">
        <v>86</v>
      </c>
      <c r="D79" s="108" t="s">
        <v>87</v>
      </c>
      <c r="E79" s="108" t="s">
        <v>59</v>
      </c>
      <c r="F79" s="109">
        <v>547018</v>
      </c>
      <c r="G79" s="110">
        <v>659128</v>
      </c>
      <c r="H79" s="108" t="s">
        <v>69</v>
      </c>
      <c r="I79" s="108" t="s">
        <v>69</v>
      </c>
      <c r="J79" s="111">
        <v>45429</v>
      </c>
    </row>
    <row r="80" spans="1:10" ht="14.4">
      <c r="A80" s="108" t="s">
        <v>81</v>
      </c>
      <c r="B80" s="108" t="s">
        <v>148</v>
      </c>
      <c r="C80" s="108" t="s">
        <v>82</v>
      </c>
      <c r="D80" s="108" t="s">
        <v>83</v>
      </c>
      <c r="E80" s="108" t="s">
        <v>66</v>
      </c>
      <c r="F80" s="109">
        <v>547169</v>
      </c>
      <c r="G80" s="110">
        <v>400000</v>
      </c>
      <c r="H80" s="108" t="s">
        <v>62</v>
      </c>
      <c r="I80" s="108" t="s">
        <v>69</v>
      </c>
      <c r="J80" s="111">
        <v>45434</v>
      </c>
    </row>
    <row r="81" spans="1:10" ht="14.4">
      <c r="A81" s="108" t="s">
        <v>81</v>
      </c>
      <c r="B81" s="108" t="s">
        <v>148</v>
      </c>
      <c r="C81" s="108" t="s">
        <v>82</v>
      </c>
      <c r="D81" s="108" t="s">
        <v>83</v>
      </c>
      <c r="E81" s="108" t="s">
        <v>72</v>
      </c>
      <c r="F81" s="109">
        <v>547030</v>
      </c>
      <c r="G81" s="110">
        <v>435000</v>
      </c>
      <c r="H81" s="108" t="s">
        <v>62</v>
      </c>
      <c r="I81" s="108" t="s">
        <v>69</v>
      </c>
      <c r="J81" s="111">
        <v>45429</v>
      </c>
    </row>
    <row r="82" spans="1:10" ht="14.4">
      <c r="A82" s="108" t="s">
        <v>81</v>
      </c>
      <c r="B82" s="108" t="s">
        <v>148</v>
      </c>
      <c r="C82" s="108" t="s">
        <v>60</v>
      </c>
      <c r="D82" s="108" t="s">
        <v>103</v>
      </c>
      <c r="E82" s="108" t="s">
        <v>59</v>
      </c>
      <c r="F82" s="109">
        <v>547042</v>
      </c>
      <c r="G82" s="110">
        <v>805000</v>
      </c>
      <c r="H82" s="108" t="s">
        <v>62</v>
      </c>
      <c r="I82" s="108" t="s">
        <v>69</v>
      </c>
      <c r="J82" s="111">
        <v>45429</v>
      </c>
    </row>
    <row r="83" spans="1:10" ht="14.4">
      <c r="A83" s="108" t="s">
        <v>81</v>
      </c>
      <c r="B83" s="108" t="s">
        <v>148</v>
      </c>
      <c r="C83" s="108" t="s">
        <v>97</v>
      </c>
      <c r="D83" s="108" t="s">
        <v>108</v>
      </c>
      <c r="E83" s="108" t="s">
        <v>59</v>
      </c>
      <c r="F83" s="109">
        <v>547089</v>
      </c>
      <c r="G83" s="110">
        <v>502500</v>
      </c>
      <c r="H83" s="108" t="s">
        <v>62</v>
      </c>
      <c r="I83" s="108" t="s">
        <v>69</v>
      </c>
      <c r="J83" s="111">
        <v>45432</v>
      </c>
    </row>
    <row r="84" spans="1:10" ht="14.4">
      <c r="A84" s="108" t="s">
        <v>81</v>
      </c>
      <c r="B84" s="108" t="s">
        <v>148</v>
      </c>
      <c r="C84" s="108" t="s">
        <v>60</v>
      </c>
      <c r="D84" s="108" t="s">
        <v>103</v>
      </c>
      <c r="E84" s="108" t="s">
        <v>59</v>
      </c>
      <c r="F84" s="109">
        <v>547217</v>
      </c>
      <c r="G84" s="110">
        <v>499000</v>
      </c>
      <c r="H84" s="108" t="s">
        <v>62</v>
      </c>
      <c r="I84" s="108" t="s">
        <v>69</v>
      </c>
      <c r="J84" s="111">
        <v>45436</v>
      </c>
    </row>
    <row r="85" spans="1:10" ht="14.4">
      <c r="A85" s="108" t="s">
        <v>78</v>
      </c>
      <c r="B85" s="108" t="s">
        <v>149</v>
      </c>
      <c r="C85" s="108" t="s">
        <v>79</v>
      </c>
      <c r="D85" s="108" t="s">
        <v>80</v>
      </c>
      <c r="E85" s="108" t="s">
        <v>66</v>
      </c>
      <c r="F85" s="109">
        <v>546737</v>
      </c>
      <c r="G85" s="110">
        <v>270000</v>
      </c>
      <c r="H85" s="108" t="s">
        <v>62</v>
      </c>
      <c r="I85" s="108" t="s">
        <v>69</v>
      </c>
      <c r="J85" s="111">
        <v>45415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4.4">
      <c r="A2" s="112" t="s">
        <v>92</v>
      </c>
      <c r="B2" s="112" t="s">
        <v>144</v>
      </c>
      <c r="C2" s="112" t="s">
        <v>124</v>
      </c>
      <c r="D2" s="112" t="s">
        <v>133</v>
      </c>
      <c r="E2" s="113">
        <v>546948</v>
      </c>
      <c r="F2" s="114">
        <v>384750</v>
      </c>
      <c r="G2" s="115">
        <v>45427</v>
      </c>
      <c r="H2" s="112" t="s">
        <v>134</v>
      </c>
    </row>
    <row r="3" spans="1:12" ht="14.4">
      <c r="A3" s="112" t="s">
        <v>92</v>
      </c>
      <c r="B3" s="112" t="s">
        <v>144</v>
      </c>
      <c r="C3" s="112" t="s">
        <v>138</v>
      </c>
      <c r="D3" s="112" t="s">
        <v>137</v>
      </c>
      <c r="E3" s="113">
        <v>547140</v>
      </c>
      <c r="F3" s="114">
        <v>251948</v>
      </c>
      <c r="G3" s="115">
        <v>45434</v>
      </c>
      <c r="H3" s="112" t="s">
        <v>139</v>
      </c>
    </row>
    <row r="4" spans="1:12" ht="14.4">
      <c r="A4" s="112" t="s">
        <v>58</v>
      </c>
      <c r="B4" s="112" t="s">
        <v>145</v>
      </c>
      <c r="C4" s="112" t="s">
        <v>127</v>
      </c>
      <c r="D4" s="112" t="s">
        <v>95</v>
      </c>
      <c r="E4" s="113">
        <v>546866</v>
      </c>
      <c r="F4" s="114">
        <v>7855993</v>
      </c>
      <c r="G4" s="115">
        <v>45422</v>
      </c>
      <c r="H4" s="112" t="s">
        <v>129</v>
      </c>
    </row>
    <row r="5" spans="1:12" ht="14.4">
      <c r="A5" s="112" t="s">
        <v>63</v>
      </c>
      <c r="B5" s="112" t="s">
        <v>147</v>
      </c>
      <c r="C5" s="112" t="s">
        <v>124</v>
      </c>
      <c r="D5" s="112" t="s">
        <v>123</v>
      </c>
      <c r="E5" s="113">
        <v>546853</v>
      </c>
      <c r="F5" s="114">
        <v>125000</v>
      </c>
      <c r="G5" s="115">
        <v>45422</v>
      </c>
      <c r="H5" s="112" t="s">
        <v>125</v>
      </c>
    </row>
    <row r="6" spans="1:12" ht="14.4">
      <c r="A6" s="112" t="s">
        <v>63</v>
      </c>
      <c r="B6" s="112" t="s">
        <v>147</v>
      </c>
      <c r="C6" s="112" t="s">
        <v>127</v>
      </c>
      <c r="D6" s="112" t="s">
        <v>141</v>
      </c>
      <c r="E6" s="113">
        <v>547280</v>
      </c>
      <c r="F6" s="114">
        <v>375000</v>
      </c>
      <c r="G6" s="115">
        <v>45441</v>
      </c>
      <c r="H6" s="112" t="s">
        <v>142</v>
      </c>
    </row>
    <row r="7" spans="1:12" ht="14.4">
      <c r="A7" s="112" t="s">
        <v>81</v>
      </c>
      <c r="B7" s="112" t="s">
        <v>148</v>
      </c>
      <c r="C7" s="112" t="s">
        <v>121</v>
      </c>
      <c r="D7" s="112" t="s">
        <v>120</v>
      </c>
      <c r="E7" s="113">
        <v>546701</v>
      </c>
      <c r="F7" s="114">
        <v>250000</v>
      </c>
      <c r="G7" s="115">
        <v>45414</v>
      </c>
      <c r="H7" s="112" t="s">
        <v>122</v>
      </c>
    </row>
    <row r="8" spans="1:12" ht="14.4">
      <c r="A8" s="112" t="s">
        <v>81</v>
      </c>
      <c r="B8" s="112" t="s">
        <v>148</v>
      </c>
      <c r="C8" s="112" t="s">
        <v>131</v>
      </c>
      <c r="D8" s="112" t="s">
        <v>130</v>
      </c>
      <c r="E8" s="113">
        <v>546943</v>
      </c>
      <c r="F8" s="114">
        <v>30000</v>
      </c>
      <c r="G8" s="115">
        <v>45427</v>
      </c>
      <c r="H8" s="112" t="s">
        <v>132</v>
      </c>
    </row>
    <row r="9" spans="1:12" ht="14.4">
      <c r="A9" s="112" t="s">
        <v>81</v>
      </c>
      <c r="B9" s="112" t="s">
        <v>148</v>
      </c>
      <c r="C9" s="112" t="s">
        <v>124</v>
      </c>
      <c r="D9" s="112" t="s">
        <v>135</v>
      </c>
      <c r="E9" s="113">
        <v>547068</v>
      </c>
      <c r="F9" s="114">
        <v>552000</v>
      </c>
      <c r="G9" s="115">
        <v>45432</v>
      </c>
      <c r="H9" s="112" t="s">
        <v>136</v>
      </c>
    </row>
    <row r="10" spans="1:12" ht="14.4">
      <c r="A10" s="112" t="s">
        <v>81</v>
      </c>
      <c r="B10" s="112" t="s">
        <v>148</v>
      </c>
      <c r="C10" s="112" t="s">
        <v>127</v>
      </c>
      <c r="D10" s="112" t="s">
        <v>126</v>
      </c>
      <c r="E10" s="113">
        <v>546856</v>
      </c>
      <c r="F10" s="114">
        <v>3000000</v>
      </c>
      <c r="G10" s="115">
        <v>45422</v>
      </c>
      <c r="H10" s="112" t="s">
        <v>128</v>
      </c>
    </row>
    <row r="11" spans="1:12" ht="14.4">
      <c r="A11" s="112" t="s">
        <v>81</v>
      </c>
      <c r="B11" s="112" t="s">
        <v>148</v>
      </c>
      <c r="C11" s="112" t="s">
        <v>124</v>
      </c>
      <c r="D11" s="112" t="s">
        <v>140</v>
      </c>
      <c r="E11" s="113">
        <v>547245</v>
      </c>
      <c r="F11" s="114">
        <v>170000</v>
      </c>
      <c r="G11" s="115">
        <v>45440</v>
      </c>
      <c r="H11" s="112" t="s">
        <v>136</v>
      </c>
    </row>
    <row r="12" spans="1:12" ht="14.4">
      <c r="A12" s="112"/>
      <c r="B12" s="112"/>
      <c r="C12" s="112"/>
      <c r="D12" s="112"/>
      <c r="E12" s="113"/>
      <c r="F12" s="114"/>
      <c r="G12" s="115"/>
      <c r="H12" s="112"/>
    </row>
    <row r="13" spans="1:12" ht="14.4">
      <c r="A13" s="112"/>
      <c r="B13" s="112"/>
      <c r="C13" s="112"/>
      <c r="D13" s="112"/>
      <c r="E13" s="113"/>
      <c r="F13" s="114"/>
      <c r="G13" s="115"/>
      <c r="H13" s="112"/>
    </row>
    <row r="14" spans="1:12" ht="14.4">
      <c r="A14" s="112"/>
      <c r="B14" s="112"/>
      <c r="C14" s="112"/>
      <c r="D14" s="112"/>
      <c r="E14" s="113"/>
      <c r="F14" s="114"/>
      <c r="G14" s="115"/>
      <c r="H14" s="112"/>
    </row>
    <row r="15" spans="1:12" ht="14.4">
      <c r="A15" s="112"/>
      <c r="B15" s="112"/>
      <c r="C15" s="112"/>
      <c r="D15" s="112"/>
      <c r="E15" s="113"/>
      <c r="F15" s="114"/>
      <c r="G15" s="115"/>
      <c r="H15" s="112"/>
    </row>
    <row r="16" spans="1:12" ht="14.4">
      <c r="A16" s="112"/>
      <c r="B16" s="112"/>
      <c r="C16" s="112"/>
      <c r="D16" s="112"/>
      <c r="E16" s="113"/>
      <c r="F16" s="114"/>
      <c r="G16" s="115"/>
      <c r="H16" s="112"/>
    </row>
    <row r="17" spans="1:8" ht="14.4">
      <c r="A17" s="112"/>
      <c r="B17" s="112"/>
      <c r="C17" s="112"/>
      <c r="D17" s="112"/>
      <c r="E17" s="113"/>
      <c r="F17" s="114"/>
      <c r="G17" s="115"/>
      <c r="H17" s="112"/>
    </row>
    <row r="18" spans="1:8" ht="14.4">
      <c r="A18" s="112"/>
      <c r="B18" s="112"/>
      <c r="C18" s="112"/>
      <c r="D18" s="112"/>
      <c r="E18" s="113"/>
      <c r="F18" s="114"/>
      <c r="G18" s="115"/>
      <c r="H18" s="112"/>
    </row>
    <row r="19" spans="1:8" ht="14.4">
      <c r="A19" s="112"/>
      <c r="B19" s="112"/>
      <c r="C19" s="112"/>
      <c r="D19" s="112"/>
      <c r="E19" s="113"/>
      <c r="F19" s="114"/>
      <c r="G19" s="115"/>
      <c r="H19" s="112"/>
    </row>
    <row r="20" spans="1:8" ht="14.4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96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96</v>
      </c>
    </row>
    <row r="2" spans="1:12" ht="12.75" customHeight="1">
      <c r="A2" s="116" t="s">
        <v>74</v>
      </c>
      <c r="B2" s="116" t="s">
        <v>143</v>
      </c>
      <c r="C2" s="117">
        <v>519950</v>
      </c>
      <c r="D2" s="118">
        <v>45434</v>
      </c>
      <c r="E2" s="116" t="s">
        <v>150</v>
      </c>
    </row>
    <row r="3" spans="1:12" ht="12.75" customHeight="1">
      <c r="A3" s="116" t="s">
        <v>74</v>
      </c>
      <c r="B3" s="116" t="s">
        <v>143</v>
      </c>
      <c r="C3" s="117">
        <v>689950</v>
      </c>
      <c r="D3" s="118">
        <v>45443</v>
      </c>
      <c r="E3" s="116" t="s">
        <v>150</v>
      </c>
    </row>
    <row r="4" spans="1:12" ht="12.75" customHeight="1">
      <c r="A4" s="116" t="s">
        <v>74</v>
      </c>
      <c r="B4" s="116" t="s">
        <v>143</v>
      </c>
      <c r="C4" s="117">
        <v>705000</v>
      </c>
      <c r="D4" s="118">
        <v>45432</v>
      </c>
      <c r="E4" s="116" t="s">
        <v>150</v>
      </c>
    </row>
    <row r="5" spans="1:12" ht="12.75" customHeight="1">
      <c r="A5" s="116" t="s">
        <v>74</v>
      </c>
      <c r="B5" s="116" t="s">
        <v>143</v>
      </c>
      <c r="C5" s="117">
        <v>644950</v>
      </c>
      <c r="D5" s="118">
        <v>45442</v>
      </c>
      <c r="E5" s="116" t="s">
        <v>150</v>
      </c>
    </row>
    <row r="6" spans="1:12" ht="12.75" customHeight="1">
      <c r="A6" s="116" t="s">
        <v>74</v>
      </c>
      <c r="B6" s="116" t="s">
        <v>143</v>
      </c>
      <c r="C6" s="117">
        <v>529950</v>
      </c>
      <c r="D6" s="118">
        <v>45441</v>
      </c>
      <c r="E6" s="116" t="s">
        <v>150</v>
      </c>
    </row>
    <row r="7" spans="1:12" ht="12.75" customHeight="1">
      <c r="A7" s="116" t="s">
        <v>74</v>
      </c>
      <c r="B7" s="116" t="s">
        <v>143</v>
      </c>
      <c r="C7" s="117">
        <v>559950</v>
      </c>
      <c r="D7" s="118">
        <v>45415</v>
      </c>
      <c r="E7" s="116" t="s">
        <v>150</v>
      </c>
    </row>
    <row r="8" spans="1:12" ht="12.75" customHeight="1">
      <c r="A8" s="116" t="s">
        <v>74</v>
      </c>
      <c r="B8" s="116" t="s">
        <v>143</v>
      </c>
      <c r="C8" s="117">
        <v>650000</v>
      </c>
      <c r="D8" s="118">
        <v>45415</v>
      </c>
      <c r="E8" s="116" t="s">
        <v>150</v>
      </c>
    </row>
    <row r="9" spans="1:12" ht="12.75" customHeight="1">
      <c r="A9" s="116" t="s">
        <v>74</v>
      </c>
      <c r="B9" s="116" t="s">
        <v>143</v>
      </c>
      <c r="C9" s="117">
        <v>534950</v>
      </c>
      <c r="D9" s="118">
        <v>45436</v>
      </c>
      <c r="E9" s="116" t="s">
        <v>150</v>
      </c>
    </row>
    <row r="10" spans="1:12" ht="12.75" customHeight="1">
      <c r="A10" s="116" t="s">
        <v>74</v>
      </c>
      <c r="B10" s="116" t="s">
        <v>143</v>
      </c>
      <c r="C10" s="117">
        <v>526095</v>
      </c>
      <c r="D10" s="118">
        <v>45435</v>
      </c>
      <c r="E10" s="116" t="s">
        <v>150</v>
      </c>
    </row>
    <row r="11" spans="1:12" ht="12.75" customHeight="1">
      <c r="A11" s="116" t="s">
        <v>74</v>
      </c>
      <c r="B11" s="116" t="s">
        <v>143</v>
      </c>
      <c r="C11" s="117">
        <v>547450</v>
      </c>
      <c r="D11" s="118">
        <v>45418</v>
      </c>
      <c r="E11" s="116" t="s">
        <v>150</v>
      </c>
    </row>
    <row r="12" spans="1:12" ht="12.75" customHeight="1">
      <c r="A12" s="116" t="s">
        <v>74</v>
      </c>
      <c r="B12" s="116" t="s">
        <v>143</v>
      </c>
      <c r="C12" s="117">
        <v>650000</v>
      </c>
      <c r="D12" s="118">
        <v>45440</v>
      </c>
      <c r="E12" s="116" t="s">
        <v>150</v>
      </c>
    </row>
    <row r="13" spans="1:12" ht="14.4">
      <c r="A13" s="116" t="s">
        <v>74</v>
      </c>
      <c r="B13" s="116" t="s">
        <v>143</v>
      </c>
      <c r="C13" s="117">
        <v>575000</v>
      </c>
      <c r="D13" s="118">
        <v>45419</v>
      </c>
      <c r="E13" s="116" t="s">
        <v>150</v>
      </c>
    </row>
    <row r="14" spans="1:12" ht="14.4">
      <c r="A14" s="116" t="s">
        <v>74</v>
      </c>
      <c r="B14" s="116" t="s">
        <v>143</v>
      </c>
      <c r="C14" s="117">
        <v>504950</v>
      </c>
      <c r="D14" s="118">
        <v>45436</v>
      </c>
      <c r="E14" s="116" t="s">
        <v>150</v>
      </c>
    </row>
    <row r="15" spans="1:12" ht="14.4">
      <c r="A15" s="116" t="s">
        <v>74</v>
      </c>
      <c r="B15" s="116" t="s">
        <v>143</v>
      </c>
      <c r="C15" s="117">
        <v>535000</v>
      </c>
      <c r="D15" s="118">
        <v>45442</v>
      </c>
      <c r="E15" s="116" t="s">
        <v>150</v>
      </c>
    </row>
    <row r="16" spans="1:12" ht="14.4">
      <c r="A16" s="116" t="s">
        <v>74</v>
      </c>
      <c r="B16" s="116" t="s">
        <v>143</v>
      </c>
      <c r="C16" s="117">
        <v>719950</v>
      </c>
      <c r="D16" s="118">
        <v>45434</v>
      </c>
      <c r="E16" s="116" t="s">
        <v>150</v>
      </c>
    </row>
    <row r="17" spans="1:5" ht="14.4">
      <c r="A17" s="116" t="s">
        <v>74</v>
      </c>
      <c r="B17" s="116" t="s">
        <v>143</v>
      </c>
      <c r="C17" s="117">
        <v>560000</v>
      </c>
      <c r="D17" s="118">
        <v>45435</v>
      </c>
      <c r="E17" s="116" t="s">
        <v>150</v>
      </c>
    </row>
    <row r="18" spans="1:5" ht="14.4">
      <c r="A18" s="116" t="s">
        <v>74</v>
      </c>
      <c r="B18" s="116" t="s">
        <v>143</v>
      </c>
      <c r="C18" s="117">
        <v>624950</v>
      </c>
      <c r="D18" s="118">
        <v>45415</v>
      </c>
      <c r="E18" s="116" t="s">
        <v>150</v>
      </c>
    </row>
    <row r="19" spans="1:5" ht="14.4">
      <c r="A19" s="116" t="s">
        <v>74</v>
      </c>
      <c r="B19" s="116" t="s">
        <v>143</v>
      </c>
      <c r="C19" s="117">
        <v>519950</v>
      </c>
      <c r="D19" s="118">
        <v>45418</v>
      </c>
      <c r="E19" s="116" t="s">
        <v>150</v>
      </c>
    </row>
    <row r="20" spans="1:5" ht="14.4">
      <c r="A20" s="116" t="s">
        <v>92</v>
      </c>
      <c r="B20" s="116" t="s">
        <v>144</v>
      </c>
      <c r="C20" s="117">
        <v>251948</v>
      </c>
      <c r="D20" s="118">
        <v>45434</v>
      </c>
      <c r="E20" s="116" t="s">
        <v>151</v>
      </c>
    </row>
    <row r="21" spans="1:5" ht="14.4">
      <c r="A21" s="116" t="s">
        <v>92</v>
      </c>
      <c r="B21" s="116" t="s">
        <v>144</v>
      </c>
      <c r="C21" s="117">
        <v>384750</v>
      </c>
      <c r="D21" s="118">
        <v>45427</v>
      </c>
      <c r="E21" s="116" t="s">
        <v>151</v>
      </c>
    </row>
    <row r="22" spans="1:5" ht="14.4">
      <c r="A22" s="116" t="s">
        <v>92</v>
      </c>
      <c r="B22" s="116" t="s">
        <v>144</v>
      </c>
      <c r="C22" s="117">
        <v>455000</v>
      </c>
      <c r="D22" s="118">
        <v>45421</v>
      </c>
      <c r="E22" s="116" t="s">
        <v>152</v>
      </c>
    </row>
    <row r="23" spans="1:5" ht="14.4">
      <c r="A23" s="116" t="s">
        <v>92</v>
      </c>
      <c r="B23" s="116" t="s">
        <v>144</v>
      </c>
      <c r="C23" s="117">
        <v>360000</v>
      </c>
      <c r="D23" s="118">
        <v>45443</v>
      </c>
      <c r="E23" s="116" t="s">
        <v>152</v>
      </c>
    </row>
    <row r="24" spans="1:5" ht="14.4">
      <c r="A24" s="116" t="s">
        <v>58</v>
      </c>
      <c r="B24" s="116" t="s">
        <v>145</v>
      </c>
      <c r="C24" s="117">
        <v>579850</v>
      </c>
      <c r="D24" s="118">
        <v>45443</v>
      </c>
      <c r="E24" s="116" t="s">
        <v>150</v>
      </c>
    </row>
    <row r="25" spans="1:5" ht="14.4">
      <c r="A25" s="116" t="s">
        <v>58</v>
      </c>
      <c r="B25" s="116" t="s">
        <v>145</v>
      </c>
      <c r="C25" s="117">
        <v>170000</v>
      </c>
      <c r="D25" s="118">
        <v>45415</v>
      </c>
      <c r="E25" s="116" t="s">
        <v>152</v>
      </c>
    </row>
    <row r="26" spans="1:5" ht="14.4">
      <c r="A26" s="116" t="s">
        <v>58</v>
      </c>
      <c r="B26" s="116" t="s">
        <v>145</v>
      </c>
      <c r="C26" s="117">
        <v>492000</v>
      </c>
      <c r="D26" s="118">
        <v>45442</v>
      </c>
      <c r="E26" s="116" t="s">
        <v>152</v>
      </c>
    </row>
    <row r="27" spans="1:5" ht="14.4">
      <c r="A27" s="116" t="s">
        <v>58</v>
      </c>
      <c r="B27" s="116" t="s">
        <v>145</v>
      </c>
      <c r="C27" s="117">
        <v>600000</v>
      </c>
      <c r="D27" s="118">
        <v>45419</v>
      </c>
      <c r="E27" s="116" t="s">
        <v>152</v>
      </c>
    </row>
    <row r="28" spans="1:5" ht="14.4">
      <c r="A28" s="116" t="s">
        <v>58</v>
      </c>
      <c r="B28" s="116" t="s">
        <v>145</v>
      </c>
      <c r="C28" s="117">
        <v>540000</v>
      </c>
      <c r="D28" s="118">
        <v>45440</v>
      </c>
      <c r="E28" s="116" t="s">
        <v>150</v>
      </c>
    </row>
    <row r="29" spans="1:5" ht="14.4">
      <c r="A29" s="116" t="s">
        <v>58</v>
      </c>
      <c r="B29" s="116" t="s">
        <v>145</v>
      </c>
      <c r="C29" s="117">
        <v>275000</v>
      </c>
      <c r="D29" s="118">
        <v>45442</v>
      </c>
      <c r="E29" s="116" t="s">
        <v>152</v>
      </c>
    </row>
    <row r="30" spans="1:5" ht="14.4">
      <c r="A30" s="116" t="s">
        <v>58</v>
      </c>
      <c r="B30" s="116" t="s">
        <v>145</v>
      </c>
      <c r="C30" s="117">
        <v>688202</v>
      </c>
      <c r="D30" s="118">
        <v>45414</v>
      </c>
      <c r="E30" s="116" t="s">
        <v>150</v>
      </c>
    </row>
    <row r="31" spans="1:5" ht="14.4">
      <c r="A31" s="116" t="s">
        <v>58</v>
      </c>
      <c r="B31" s="116" t="s">
        <v>145</v>
      </c>
      <c r="C31" s="117">
        <v>530000</v>
      </c>
      <c r="D31" s="118">
        <v>45436</v>
      </c>
      <c r="E31" s="116" t="s">
        <v>152</v>
      </c>
    </row>
    <row r="32" spans="1:5" ht="14.4">
      <c r="A32" s="116" t="s">
        <v>58</v>
      </c>
      <c r="B32" s="116" t="s">
        <v>145</v>
      </c>
      <c r="C32" s="117">
        <v>835000</v>
      </c>
      <c r="D32" s="118">
        <v>45433</v>
      </c>
      <c r="E32" s="116" t="s">
        <v>152</v>
      </c>
    </row>
    <row r="33" spans="1:5" ht="14.4">
      <c r="A33" s="116" t="s">
        <v>58</v>
      </c>
      <c r="B33" s="116" t="s">
        <v>145</v>
      </c>
      <c r="C33" s="117">
        <v>595000</v>
      </c>
      <c r="D33" s="118">
        <v>45414</v>
      </c>
      <c r="E33" s="116" t="s">
        <v>152</v>
      </c>
    </row>
    <row r="34" spans="1:5" ht="14.4">
      <c r="A34" s="116" t="s">
        <v>58</v>
      </c>
      <c r="B34" s="116" t="s">
        <v>145</v>
      </c>
      <c r="C34" s="117">
        <v>230000</v>
      </c>
      <c r="D34" s="118">
        <v>45429</v>
      </c>
      <c r="E34" s="116" t="s">
        <v>152</v>
      </c>
    </row>
    <row r="35" spans="1:5" ht="14.4">
      <c r="A35" s="116" t="s">
        <v>58</v>
      </c>
      <c r="B35" s="116" t="s">
        <v>145</v>
      </c>
      <c r="C35" s="117">
        <v>324000</v>
      </c>
      <c r="D35" s="118">
        <v>45432</v>
      </c>
      <c r="E35" s="116" t="s">
        <v>152</v>
      </c>
    </row>
    <row r="36" spans="1:5" ht="14.4">
      <c r="A36" s="116" t="s">
        <v>58</v>
      </c>
      <c r="B36" s="116" t="s">
        <v>145</v>
      </c>
      <c r="C36" s="117">
        <v>7855993</v>
      </c>
      <c r="D36" s="118">
        <v>45422</v>
      </c>
      <c r="E36" s="116" t="s">
        <v>151</v>
      </c>
    </row>
    <row r="37" spans="1:5" ht="14.4">
      <c r="A37" s="116" t="s">
        <v>58</v>
      </c>
      <c r="B37" s="116" t="s">
        <v>145</v>
      </c>
      <c r="C37" s="117">
        <v>265000</v>
      </c>
      <c r="D37" s="118">
        <v>45432</v>
      </c>
      <c r="E37" s="116" t="s">
        <v>152</v>
      </c>
    </row>
    <row r="38" spans="1:5" ht="14.4">
      <c r="A38" s="116" t="s">
        <v>58</v>
      </c>
      <c r="B38" s="116" t="s">
        <v>145</v>
      </c>
      <c r="C38" s="117">
        <v>870000</v>
      </c>
      <c r="D38" s="118">
        <v>45436</v>
      </c>
      <c r="E38" s="116" t="s">
        <v>152</v>
      </c>
    </row>
    <row r="39" spans="1:5" ht="14.4">
      <c r="A39" s="116" t="s">
        <v>58</v>
      </c>
      <c r="B39" s="116" t="s">
        <v>145</v>
      </c>
      <c r="C39" s="117">
        <v>2565000</v>
      </c>
      <c r="D39" s="118">
        <v>45422</v>
      </c>
      <c r="E39" s="116" t="s">
        <v>152</v>
      </c>
    </row>
    <row r="40" spans="1:5" ht="14.4">
      <c r="A40" s="116" t="s">
        <v>58</v>
      </c>
      <c r="B40" s="116" t="s">
        <v>145</v>
      </c>
      <c r="C40" s="117">
        <v>232000</v>
      </c>
      <c r="D40" s="118">
        <v>45429</v>
      </c>
      <c r="E40" s="116" t="s">
        <v>152</v>
      </c>
    </row>
    <row r="41" spans="1:5" ht="14.4">
      <c r="A41" s="116" t="s">
        <v>58</v>
      </c>
      <c r="B41" s="116" t="s">
        <v>145</v>
      </c>
      <c r="C41" s="117">
        <v>330000</v>
      </c>
      <c r="D41" s="118">
        <v>45421</v>
      </c>
      <c r="E41" s="116" t="s">
        <v>152</v>
      </c>
    </row>
    <row r="42" spans="1:5" ht="14.4">
      <c r="A42" s="116" t="s">
        <v>112</v>
      </c>
      <c r="B42" s="116" t="s">
        <v>146</v>
      </c>
      <c r="C42" s="117">
        <v>700000</v>
      </c>
      <c r="D42" s="118">
        <v>45436</v>
      </c>
      <c r="E42" s="116" t="s">
        <v>152</v>
      </c>
    </row>
    <row r="43" spans="1:5" ht="14.4">
      <c r="A43" s="116" t="s">
        <v>63</v>
      </c>
      <c r="B43" s="116" t="s">
        <v>147</v>
      </c>
      <c r="C43" s="117">
        <v>555000</v>
      </c>
      <c r="D43" s="118">
        <v>45418</v>
      </c>
      <c r="E43" s="116" t="s">
        <v>152</v>
      </c>
    </row>
    <row r="44" spans="1:5" ht="14.4">
      <c r="A44" s="116" t="s">
        <v>63</v>
      </c>
      <c r="B44" s="116" t="s">
        <v>147</v>
      </c>
      <c r="C44" s="117">
        <v>1450000</v>
      </c>
      <c r="D44" s="118">
        <v>45414</v>
      </c>
      <c r="E44" s="116" t="s">
        <v>152</v>
      </c>
    </row>
    <row r="45" spans="1:5" ht="14.4">
      <c r="A45" s="116" t="s">
        <v>63</v>
      </c>
      <c r="B45" s="116" t="s">
        <v>147</v>
      </c>
      <c r="C45" s="117">
        <v>495000</v>
      </c>
      <c r="D45" s="118">
        <v>45415</v>
      </c>
      <c r="E45" s="116" t="s">
        <v>152</v>
      </c>
    </row>
    <row r="46" spans="1:5" ht="14.4">
      <c r="A46" s="116" t="s">
        <v>63</v>
      </c>
      <c r="B46" s="116" t="s">
        <v>147</v>
      </c>
      <c r="C46" s="117">
        <v>477000</v>
      </c>
      <c r="D46" s="118">
        <v>45432</v>
      </c>
      <c r="E46" s="116" t="s">
        <v>152</v>
      </c>
    </row>
    <row r="47" spans="1:5" ht="14.4">
      <c r="A47" s="116" t="s">
        <v>63</v>
      </c>
      <c r="B47" s="116" t="s">
        <v>147</v>
      </c>
      <c r="C47" s="117">
        <v>725000</v>
      </c>
      <c r="D47" s="118">
        <v>45429</v>
      </c>
      <c r="E47" s="116" t="s">
        <v>152</v>
      </c>
    </row>
    <row r="48" spans="1:5" ht="14.4">
      <c r="A48" s="116" t="s">
        <v>63</v>
      </c>
      <c r="B48" s="116" t="s">
        <v>147</v>
      </c>
      <c r="C48" s="117">
        <v>460000</v>
      </c>
      <c r="D48" s="118">
        <v>45429</v>
      </c>
      <c r="E48" s="116" t="s">
        <v>152</v>
      </c>
    </row>
    <row r="49" spans="1:5" ht="14.4">
      <c r="A49" s="116" t="s">
        <v>63</v>
      </c>
      <c r="B49" s="116" t="s">
        <v>147</v>
      </c>
      <c r="C49" s="117">
        <v>125000</v>
      </c>
      <c r="D49" s="118">
        <v>45422</v>
      </c>
      <c r="E49" s="116" t="s">
        <v>151</v>
      </c>
    </row>
    <row r="50" spans="1:5" ht="14.4">
      <c r="A50" s="116" t="s">
        <v>63</v>
      </c>
      <c r="B50" s="116" t="s">
        <v>147</v>
      </c>
      <c r="C50" s="117">
        <v>683671</v>
      </c>
      <c r="D50" s="118">
        <v>45426</v>
      </c>
      <c r="E50" s="116" t="s">
        <v>150</v>
      </c>
    </row>
    <row r="51" spans="1:5" ht="14.4">
      <c r="A51" s="116" t="s">
        <v>63</v>
      </c>
      <c r="B51" s="116" t="s">
        <v>147</v>
      </c>
      <c r="C51" s="117">
        <v>569000</v>
      </c>
      <c r="D51" s="118">
        <v>45415</v>
      </c>
      <c r="E51" s="116" t="s">
        <v>152</v>
      </c>
    </row>
    <row r="52" spans="1:5" ht="14.4">
      <c r="A52" s="116" t="s">
        <v>63</v>
      </c>
      <c r="B52" s="116" t="s">
        <v>147</v>
      </c>
      <c r="C52" s="117">
        <v>915000</v>
      </c>
      <c r="D52" s="118">
        <v>45434</v>
      </c>
      <c r="E52" s="116" t="s">
        <v>152</v>
      </c>
    </row>
    <row r="53" spans="1:5" ht="14.4">
      <c r="A53" s="116" t="s">
        <v>63</v>
      </c>
      <c r="B53" s="116" t="s">
        <v>147</v>
      </c>
      <c r="C53" s="117">
        <v>675000</v>
      </c>
      <c r="D53" s="118">
        <v>45443</v>
      </c>
      <c r="E53" s="116" t="s">
        <v>152</v>
      </c>
    </row>
    <row r="54" spans="1:5" ht="14.4">
      <c r="A54" s="116" t="s">
        <v>63</v>
      </c>
      <c r="B54" s="116" t="s">
        <v>147</v>
      </c>
      <c r="C54" s="117">
        <v>406000</v>
      </c>
      <c r="D54" s="118">
        <v>45434</v>
      </c>
      <c r="E54" s="116" t="s">
        <v>152</v>
      </c>
    </row>
    <row r="55" spans="1:5" ht="14.4">
      <c r="A55" s="116" t="s">
        <v>63</v>
      </c>
      <c r="B55" s="116" t="s">
        <v>147</v>
      </c>
      <c r="C55" s="117">
        <v>404000</v>
      </c>
      <c r="D55" s="118">
        <v>45443</v>
      </c>
      <c r="E55" s="116" t="s">
        <v>152</v>
      </c>
    </row>
    <row r="56" spans="1:5" ht="14.4">
      <c r="A56" s="116" t="s">
        <v>63</v>
      </c>
      <c r="B56" s="116" t="s">
        <v>147</v>
      </c>
      <c r="C56" s="117">
        <v>610000</v>
      </c>
      <c r="D56" s="118">
        <v>45435</v>
      </c>
      <c r="E56" s="116" t="s">
        <v>152</v>
      </c>
    </row>
    <row r="57" spans="1:5" ht="14.4">
      <c r="A57" s="116" t="s">
        <v>63</v>
      </c>
      <c r="B57" s="116" t="s">
        <v>147</v>
      </c>
      <c r="C57" s="117">
        <v>307500</v>
      </c>
      <c r="D57" s="118">
        <v>45443</v>
      </c>
      <c r="E57" s="116" t="s">
        <v>152</v>
      </c>
    </row>
    <row r="58" spans="1:5" ht="14.4">
      <c r="A58" s="116" t="s">
        <v>63</v>
      </c>
      <c r="B58" s="116" t="s">
        <v>147</v>
      </c>
      <c r="C58" s="117">
        <v>550000</v>
      </c>
      <c r="D58" s="118">
        <v>45435</v>
      </c>
      <c r="E58" s="116" t="s">
        <v>152</v>
      </c>
    </row>
    <row r="59" spans="1:5" ht="14.4">
      <c r="A59" s="116" t="s">
        <v>63</v>
      </c>
      <c r="B59" s="116" t="s">
        <v>147</v>
      </c>
      <c r="C59" s="117">
        <v>878000</v>
      </c>
      <c r="D59" s="118">
        <v>45433</v>
      </c>
      <c r="E59" s="116" t="s">
        <v>152</v>
      </c>
    </row>
    <row r="60" spans="1:5" ht="14.4">
      <c r="A60" s="116" t="s">
        <v>63</v>
      </c>
      <c r="B60" s="116" t="s">
        <v>147</v>
      </c>
      <c r="C60" s="117">
        <v>220000</v>
      </c>
      <c r="D60" s="118">
        <v>45427</v>
      </c>
      <c r="E60" s="116" t="s">
        <v>152</v>
      </c>
    </row>
    <row r="61" spans="1:5" ht="14.4">
      <c r="A61" s="116" t="s">
        <v>63</v>
      </c>
      <c r="B61" s="116" t="s">
        <v>147</v>
      </c>
      <c r="C61" s="117">
        <v>765000</v>
      </c>
      <c r="D61" s="118">
        <v>45442</v>
      </c>
      <c r="E61" s="116" t="s">
        <v>152</v>
      </c>
    </row>
    <row r="62" spans="1:5" ht="14.4">
      <c r="A62" s="116" t="s">
        <v>63</v>
      </c>
      <c r="B62" s="116" t="s">
        <v>147</v>
      </c>
      <c r="C62" s="117">
        <v>375000</v>
      </c>
      <c r="D62" s="118">
        <v>45441</v>
      </c>
      <c r="E62" s="116" t="s">
        <v>151</v>
      </c>
    </row>
    <row r="63" spans="1:5" ht="14.4">
      <c r="A63" s="116" t="s">
        <v>63</v>
      </c>
      <c r="B63" s="116" t="s">
        <v>147</v>
      </c>
      <c r="C63" s="117">
        <v>305900</v>
      </c>
      <c r="D63" s="118">
        <v>45428</v>
      </c>
      <c r="E63" s="116" t="s">
        <v>152</v>
      </c>
    </row>
    <row r="64" spans="1:5" ht="14.4">
      <c r="A64" s="116" t="s">
        <v>63</v>
      </c>
      <c r="B64" s="116" t="s">
        <v>147</v>
      </c>
      <c r="C64" s="117">
        <v>729000</v>
      </c>
      <c r="D64" s="118">
        <v>45420</v>
      </c>
      <c r="E64" s="116" t="s">
        <v>152</v>
      </c>
    </row>
    <row r="65" spans="1:5" ht="14.4">
      <c r="A65" s="116" t="s">
        <v>63</v>
      </c>
      <c r="B65" s="116" t="s">
        <v>147</v>
      </c>
      <c r="C65" s="117">
        <v>80000</v>
      </c>
      <c r="D65" s="118">
        <v>45428</v>
      </c>
      <c r="E65" s="116" t="s">
        <v>152</v>
      </c>
    </row>
    <row r="66" spans="1:5" ht="14.4">
      <c r="A66" s="116" t="s">
        <v>63</v>
      </c>
      <c r="B66" s="116" t="s">
        <v>147</v>
      </c>
      <c r="C66" s="117">
        <v>725000</v>
      </c>
      <c r="D66" s="118">
        <v>45429</v>
      </c>
      <c r="E66" s="116" t="s">
        <v>152</v>
      </c>
    </row>
    <row r="67" spans="1:5" ht="14.4">
      <c r="A67" s="116" t="s">
        <v>63</v>
      </c>
      <c r="B67" s="116" t="s">
        <v>147</v>
      </c>
      <c r="C67" s="117">
        <v>509000</v>
      </c>
      <c r="D67" s="118">
        <v>45442</v>
      </c>
      <c r="E67" s="116" t="s">
        <v>152</v>
      </c>
    </row>
    <row r="68" spans="1:5" ht="14.4">
      <c r="A68" s="116" t="s">
        <v>63</v>
      </c>
      <c r="B68" s="116" t="s">
        <v>147</v>
      </c>
      <c r="C68" s="117">
        <v>245000</v>
      </c>
      <c r="D68" s="118">
        <v>45422</v>
      </c>
      <c r="E68" s="116" t="s">
        <v>152</v>
      </c>
    </row>
    <row r="69" spans="1:5" ht="14.4">
      <c r="A69" s="116" t="s">
        <v>63</v>
      </c>
      <c r="B69" s="116" t="s">
        <v>147</v>
      </c>
      <c r="C69" s="117">
        <v>440000</v>
      </c>
      <c r="D69" s="118">
        <v>45443</v>
      </c>
      <c r="E69" s="116" t="s">
        <v>150</v>
      </c>
    </row>
    <row r="70" spans="1:5" ht="14.4">
      <c r="A70" s="116" t="s">
        <v>63</v>
      </c>
      <c r="B70" s="116" t="s">
        <v>147</v>
      </c>
      <c r="C70" s="117">
        <v>380000</v>
      </c>
      <c r="D70" s="118">
        <v>45422</v>
      </c>
      <c r="E70" s="116" t="s">
        <v>152</v>
      </c>
    </row>
    <row r="71" spans="1:5" ht="14.4">
      <c r="A71" s="116" t="s">
        <v>81</v>
      </c>
      <c r="B71" s="116" t="s">
        <v>148</v>
      </c>
      <c r="C71" s="117">
        <v>805000</v>
      </c>
      <c r="D71" s="118">
        <v>45429</v>
      </c>
      <c r="E71" s="116" t="s">
        <v>152</v>
      </c>
    </row>
    <row r="72" spans="1:5" ht="14.4">
      <c r="A72" s="116" t="s">
        <v>81</v>
      </c>
      <c r="B72" s="116" t="s">
        <v>148</v>
      </c>
      <c r="C72" s="117">
        <v>3000000</v>
      </c>
      <c r="D72" s="118">
        <v>45422</v>
      </c>
      <c r="E72" s="116" t="s">
        <v>151</v>
      </c>
    </row>
    <row r="73" spans="1:5" ht="14.4">
      <c r="A73" s="116" t="s">
        <v>81</v>
      </c>
      <c r="B73" s="116" t="s">
        <v>148</v>
      </c>
      <c r="C73" s="117">
        <v>435000</v>
      </c>
      <c r="D73" s="118">
        <v>45429</v>
      </c>
      <c r="E73" s="116" t="s">
        <v>152</v>
      </c>
    </row>
    <row r="74" spans="1:5" ht="14.4">
      <c r="A74" s="116" t="s">
        <v>81</v>
      </c>
      <c r="B74" s="116" t="s">
        <v>148</v>
      </c>
      <c r="C74" s="117">
        <v>465000</v>
      </c>
      <c r="D74" s="118">
        <v>45440</v>
      </c>
      <c r="E74" s="116" t="s">
        <v>152</v>
      </c>
    </row>
    <row r="75" spans="1:5" ht="14.4">
      <c r="A75" s="116" t="s">
        <v>81</v>
      </c>
      <c r="B75" s="116" t="s">
        <v>148</v>
      </c>
      <c r="C75" s="117">
        <v>659128</v>
      </c>
      <c r="D75" s="118">
        <v>45429</v>
      </c>
      <c r="E75" s="116" t="s">
        <v>150</v>
      </c>
    </row>
    <row r="76" spans="1:5" ht="14.4">
      <c r="A76" s="116" t="s">
        <v>81</v>
      </c>
      <c r="B76" s="116" t="s">
        <v>148</v>
      </c>
      <c r="C76" s="117">
        <v>354000</v>
      </c>
      <c r="D76" s="118">
        <v>45420</v>
      </c>
      <c r="E76" s="116" t="s">
        <v>152</v>
      </c>
    </row>
    <row r="77" spans="1:5" ht="14.4">
      <c r="A77" s="116" t="s">
        <v>81</v>
      </c>
      <c r="B77" s="116" t="s">
        <v>148</v>
      </c>
      <c r="C77" s="117">
        <v>19800000</v>
      </c>
      <c r="D77" s="118">
        <v>45422</v>
      </c>
      <c r="E77" s="116" t="s">
        <v>152</v>
      </c>
    </row>
    <row r="78" spans="1:5" ht="14.4">
      <c r="A78" s="116" t="s">
        <v>81</v>
      </c>
      <c r="B78" s="116" t="s">
        <v>148</v>
      </c>
      <c r="C78" s="117">
        <v>30000</v>
      </c>
      <c r="D78" s="118">
        <v>45427</v>
      </c>
      <c r="E78" s="116" t="s">
        <v>151</v>
      </c>
    </row>
    <row r="79" spans="1:5" ht="14.4">
      <c r="A79" s="116" t="s">
        <v>81</v>
      </c>
      <c r="B79" s="116" t="s">
        <v>148</v>
      </c>
      <c r="C79" s="117">
        <v>387333</v>
      </c>
      <c r="D79" s="118">
        <v>45420</v>
      </c>
      <c r="E79" s="116" t="s">
        <v>150</v>
      </c>
    </row>
    <row r="80" spans="1:5" ht="14.4">
      <c r="A80" s="116" t="s">
        <v>81</v>
      </c>
      <c r="B80" s="116" t="s">
        <v>148</v>
      </c>
      <c r="C80" s="117">
        <v>448287</v>
      </c>
      <c r="D80" s="118">
        <v>45434</v>
      </c>
      <c r="E80" s="116" t="s">
        <v>150</v>
      </c>
    </row>
    <row r="81" spans="1:5" ht="14.4">
      <c r="A81" s="116" t="s">
        <v>81</v>
      </c>
      <c r="B81" s="116" t="s">
        <v>148</v>
      </c>
      <c r="C81" s="117">
        <v>400000</v>
      </c>
      <c r="D81" s="118">
        <v>45434</v>
      </c>
      <c r="E81" s="116" t="s">
        <v>152</v>
      </c>
    </row>
    <row r="82" spans="1:5" ht="14.4">
      <c r="A82" s="116" t="s">
        <v>81</v>
      </c>
      <c r="B82" s="116" t="s">
        <v>148</v>
      </c>
      <c r="C82" s="117">
        <v>1115000</v>
      </c>
      <c r="D82" s="118">
        <v>45440</v>
      </c>
      <c r="E82" s="116" t="s">
        <v>152</v>
      </c>
    </row>
    <row r="83" spans="1:5" ht="14.4">
      <c r="A83" s="116" t="s">
        <v>81</v>
      </c>
      <c r="B83" s="116" t="s">
        <v>148</v>
      </c>
      <c r="C83" s="117">
        <v>852000</v>
      </c>
      <c r="D83" s="118">
        <v>45436</v>
      </c>
      <c r="E83" s="116" t="s">
        <v>152</v>
      </c>
    </row>
    <row r="84" spans="1:5" ht="14.4">
      <c r="A84" s="116" t="s">
        <v>81</v>
      </c>
      <c r="B84" s="116" t="s">
        <v>148</v>
      </c>
      <c r="C84" s="117">
        <v>552000</v>
      </c>
      <c r="D84" s="118">
        <v>45432</v>
      </c>
      <c r="E84" s="116" t="s">
        <v>151</v>
      </c>
    </row>
    <row r="85" spans="1:5" ht="14.4">
      <c r="A85" s="116" t="s">
        <v>81</v>
      </c>
      <c r="B85" s="116" t="s">
        <v>148</v>
      </c>
      <c r="C85" s="117">
        <v>675000</v>
      </c>
      <c r="D85" s="118">
        <v>45432</v>
      </c>
      <c r="E85" s="116" t="s">
        <v>152</v>
      </c>
    </row>
    <row r="86" spans="1:5" ht="14.4">
      <c r="A86" s="116" t="s">
        <v>81</v>
      </c>
      <c r="B86" s="116" t="s">
        <v>148</v>
      </c>
      <c r="C86" s="117">
        <v>502500</v>
      </c>
      <c r="D86" s="118">
        <v>45432</v>
      </c>
      <c r="E86" s="116" t="s">
        <v>152</v>
      </c>
    </row>
    <row r="87" spans="1:5" ht="14.4">
      <c r="A87" s="116" t="s">
        <v>81</v>
      </c>
      <c r="B87" s="116" t="s">
        <v>148</v>
      </c>
      <c r="C87" s="117">
        <v>380577</v>
      </c>
      <c r="D87" s="118">
        <v>45435</v>
      </c>
      <c r="E87" s="116" t="s">
        <v>150</v>
      </c>
    </row>
    <row r="88" spans="1:5" ht="14.4">
      <c r="A88" s="116" t="s">
        <v>81</v>
      </c>
      <c r="B88" s="116" t="s">
        <v>148</v>
      </c>
      <c r="C88" s="117">
        <v>600000</v>
      </c>
      <c r="D88" s="118">
        <v>45415</v>
      </c>
      <c r="E88" s="116" t="s">
        <v>152</v>
      </c>
    </row>
    <row r="89" spans="1:5" ht="14.4">
      <c r="A89" s="116" t="s">
        <v>81</v>
      </c>
      <c r="B89" s="116" t="s">
        <v>148</v>
      </c>
      <c r="C89" s="117">
        <v>250000</v>
      </c>
      <c r="D89" s="118">
        <v>45414</v>
      </c>
      <c r="E89" s="116" t="s">
        <v>151</v>
      </c>
    </row>
    <row r="90" spans="1:5" ht="14.4">
      <c r="A90" s="116" t="s">
        <v>81</v>
      </c>
      <c r="B90" s="116" t="s">
        <v>148</v>
      </c>
      <c r="C90" s="117">
        <v>667921</v>
      </c>
      <c r="D90" s="118">
        <v>45443</v>
      </c>
      <c r="E90" s="116" t="s">
        <v>150</v>
      </c>
    </row>
    <row r="91" spans="1:5" ht="14.4">
      <c r="A91" s="116" t="s">
        <v>81</v>
      </c>
      <c r="B91" s="116" t="s">
        <v>148</v>
      </c>
      <c r="C91" s="117">
        <v>499000</v>
      </c>
      <c r="D91" s="118">
        <v>45436</v>
      </c>
      <c r="E91" s="116" t="s">
        <v>152</v>
      </c>
    </row>
    <row r="92" spans="1:5" ht="14.4">
      <c r="A92" s="116" t="s">
        <v>81</v>
      </c>
      <c r="B92" s="116" t="s">
        <v>148</v>
      </c>
      <c r="C92" s="117">
        <v>400000</v>
      </c>
      <c r="D92" s="118">
        <v>45443</v>
      </c>
      <c r="E92" s="116" t="s">
        <v>152</v>
      </c>
    </row>
    <row r="93" spans="1:5" ht="14.4">
      <c r="A93" s="116" t="s">
        <v>81</v>
      </c>
      <c r="B93" s="116" t="s">
        <v>148</v>
      </c>
      <c r="C93" s="117">
        <v>750000</v>
      </c>
      <c r="D93" s="118">
        <v>45443</v>
      </c>
      <c r="E93" s="116" t="s">
        <v>152</v>
      </c>
    </row>
    <row r="94" spans="1:5" ht="14.4">
      <c r="A94" s="116" t="s">
        <v>81</v>
      </c>
      <c r="B94" s="116" t="s">
        <v>148</v>
      </c>
      <c r="C94" s="117">
        <v>586408</v>
      </c>
      <c r="D94" s="118">
        <v>45440</v>
      </c>
      <c r="E94" s="116" t="s">
        <v>150</v>
      </c>
    </row>
    <row r="95" spans="1:5" ht="14.4">
      <c r="A95" s="116" t="s">
        <v>81</v>
      </c>
      <c r="B95" s="116" t="s">
        <v>148</v>
      </c>
      <c r="C95" s="117">
        <v>170000</v>
      </c>
      <c r="D95" s="118">
        <v>45440</v>
      </c>
      <c r="E95" s="116" t="s">
        <v>151</v>
      </c>
    </row>
    <row r="96" spans="1:5" ht="14.4">
      <c r="A96" s="116" t="s">
        <v>78</v>
      </c>
      <c r="B96" s="116" t="s">
        <v>149</v>
      </c>
      <c r="C96" s="117">
        <v>270000</v>
      </c>
      <c r="D96" s="118">
        <v>45415</v>
      </c>
      <c r="E96" s="116" t="s">
        <v>152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2024-06-03T15:49:57Z</dcterms:modified>
</cp:coreProperties>
</file>