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2.xml" ContentType="application/vnd.openxmlformats-officedocument.spreadsheetml.pivotCacheDefinition+xml"/>
  <Override PartName="/xl/connections.xml" ContentType="application/vnd.openxmlformats-officedocument.spreadsheetml.connection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xl/pivotCache/pivotCacheRecords2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hidePivotFieldList="1" defaultThemeVersion="124226"/>
  <bookViews>
    <workbookView xWindow="240" yWindow="300" windowWidth="18792" windowHeight="9468" tabRatio="939"/>
  </bookViews>
  <sheets>
    <sheet name="OVERALL STATS" sheetId="1" r:id="rId1"/>
    <sheet name="SALES STATS" sheetId="2" r:id="rId2"/>
    <sheet name="LOAN ONLY STATS" sheetId="3" r:id="rId3"/>
    <sheet name="BRANCH SALES TRACKING" sheetId="20" r:id="rId4"/>
    <sheet name="LENDER TRACKING" sheetId="17" r:id="rId5"/>
    <sheet name="BUILDER TRACKING" sheetId="24" r:id="rId6"/>
    <sheet name="SALES_LIST" sheetId="12" state="hidden" r:id="rId7"/>
    <sheet name="LOANS_LIST" sheetId="13" state="hidden" r:id="rId8"/>
    <sheet name="SALESLOANSLIST" sheetId="15" state="hidden" r:id="rId9"/>
  </sheets>
  <definedNames>
    <definedName name="CommercialLoansMarket">'LOAN ONLY STATS'!$A$16:$C$16</definedName>
    <definedName name="CommercialSalesMarket">'SALES STATS'!$A$41:$C$42</definedName>
    <definedName name="ConstructionLoansMarket">'LOAN ONLY STATS'!$A$28:$C$29</definedName>
    <definedName name="ConventionalLoansExcludingInclineMarket">'LOAN ONLY STATS'!#REF!</definedName>
    <definedName name="ConventionalLoansMarket">'LOAN ONLY STATS'!$A$7:$C$10</definedName>
    <definedName name="CreditLineLoansMarket">'LOAN ONLY STATS'!$A$22:$C$22</definedName>
    <definedName name="HardMoneyLoansMarket">'LOAN ONLY STATS'!$A$35:$C$36</definedName>
    <definedName name="InclineSalesMarket">'SALES STATS'!#REF!</definedName>
    <definedName name="OverallLoans">'OVERALL STATS'!$A$21:$C$25</definedName>
    <definedName name="OverallSales">'OVERALL STATS'!$A$7:$C$15</definedName>
    <definedName name="OverallSalesAndLoans">'OVERALL STATS'!$A$31:$C$39</definedName>
    <definedName name="_xlnm.Print_Titles" localSheetId="1">'SALES STATS'!$1:$6</definedName>
    <definedName name="ResaleMarket">'SALES STATS'!$A$7:$C$14</definedName>
    <definedName name="ResidentialResaleMarket">'SALES STATS'!$A$28:$C$35</definedName>
    <definedName name="ResidentialSalesExcludingInclineMarket">'SALES STATS'!#REF!</definedName>
    <definedName name="SubdivisionMarket">'SALES STATS'!$A$20:$C$22</definedName>
    <definedName name="VacantLandSalesMarket">'SALES STATS'!$A$48:$C$53</definedName>
  </definedNames>
  <calcPr calcId="124519"/>
  <pivotCaches>
    <pivotCache cacheId="8" r:id="rId10"/>
    <pivotCache cacheId="13" r:id="rId11"/>
  </pivotCaches>
</workbook>
</file>

<file path=xl/calcChain.xml><?xml version="1.0" encoding="utf-8"?>
<calcChain xmlns="http://schemas.openxmlformats.org/spreadsheetml/2006/main">
  <c r="A2" i="24"/>
  <c r="C13"/>
  <c r="B13"/>
  <c r="E12"/>
  <c r="F5"/>
  <c r="G36" i="3"/>
  <c r="G35"/>
  <c r="G29"/>
  <c r="G28"/>
  <c r="G22"/>
  <c r="G10"/>
  <c r="G9"/>
  <c r="G8"/>
  <c r="G7"/>
  <c r="G53" i="2"/>
  <c r="G52"/>
  <c r="G51"/>
  <c r="G50"/>
  <c r="G49"/>
  <c r="G48"/>
  <c r="G42"/>
  <c r="G41"/>
  <c r="G35"/>
  <c r="G34"/>
  <c r="G33"/>
  <c r="G32"/>
  <c r="G31"/>
  <c r="G30"/>
  <c r="G29"/>
  <c r="G28"/>
  <c r="G22"/>
  <c r="G21"/>
  <c r="G20"/>
  <c r="G14"/>
  <c r="G13"/>
  <c r="G12"/>
  <c r="G11"/>
  <c r="G10"/>
  <c r="G9"/>
  <c r="G8"/>
  <c r="G7"/>
  <c r="G39" i="1"/>
  <c r="G38"/>
  <c r="G37"/>
  <c r="G36"/>
  <c r="G35"/>
  <c r="G34"/>
  <c r="G33"/>
  <c r="G32"/>
  <c r="G31"/>
  <c r="G25"/>
  <c r="G24"/>
  <c r="G23"/>
  <c r="G22"/>
  <c r="G21"/>
  <c r="G15"/>
  <c r="G14"/>
  <c r="G13"/>
  <c r="G12"/>
  <c r="G11"/>
  <c r="G10"/>
  <c r="G9"/>
  <c r="G8"/>
  <c r="G7"/>
  <c r="C30" i="3"/>
  <c r="B30"/>
  <c r="C17"/>
  <c r="B17"/>
  <c r="C43" i="2"/>
  <c r="B43"/>
  <c r="B16" i="1"/>
  <c r="C16"/>
  <c r="E15" s="1"/>
  <c r="B37" i="3"/>
  <c r="C37"/>
  <c r="B23"/>
  <c r="C23"/>
  <c r="B11"/>
  <c r="D7" s="1"/>
  <c r="C11"/>
  <c r="E7" s="1"/>
  <c r="B54" i="2"/>
  <c r="C54"/>
  <c r="B36"/>
  <c r="D29" s="1"/>
  <c r="C36"/>
  <c r="E29" s="1"/>
  <c r="A2"/>
  <c r="B23"/>
  <c r="D21" s="1"/>
  <c r="C23"/>
  <c r="F12" i="24" l="1"/>
  <c r="F11"/>
  <c r="F10"/>
  <c r="F6"/>
  <c r="E6"/>
  <c r="E11"/>
  <c r="F9"/>
  <c r="E10"/>
  <c r="E9"/>
  <c r="F8"/>
  <c r="E5"/>
  <c r="E8"/>
  <c r="F7"/>
  <c r="E7"/>
  <c r="D36" i="3"/>
  <c r="E29"/>
  <c r="E9"/>
  <c r="D9"/>
  <c r="E9" i="1"/>
  <c r="D9"/>
  <c r="E50" i="2"/>
  <c r="D50"/>
  <c r="E30"/>
  <c r="D30"/>
  <c r="E49"/>
  <c r="E52"/>
  <c r="E42"/>
  <c r="D41"/>
  <c r="D34"/>
  <c r="D35"/>
  <c r="D8" i="3"/>
  <c r="E10"/>
  <c r="D10"/>
  <c r="E8"/>
  <c r="E28"/>
  <c r="D28"/>
  <c r="D29"/>
  <c r="E36"/>
  <c r="D49" i="2"/>
  <c r="D52"/>
  <c r="E51"/>
  <c r="E53"/>
  <c r="D51"/>
  <c r="D53"/>
  <c r="D42"/>
  <c r="E41"/>
  <c r="E35"/>
  <c r="E34"/>
  <c r="E22"/>
  <c r="D22"/>
  <c r="D15" i="1"/>
  <c r="E48" i="2"/>
  <c r="E28"/>
  <c r="E31"/>
  <c r="E33"/>
  <c r="E21"/>
  <c r="E20"/>
  <c r="D20"/>
  <c r="D32"/>
  <c r="E32"/>
  <c r="D33"/>
  <c r="D31"/>
  <c r="D28"/>
  <c r="D48"/>
  <c r="A2" i="3"/>
  <c r="E35"/>
  <c r="B15" i="2"/>
  <c r="C15"/>
  <c r="B26" i="1"/>
  <c r="C26"/>
  <c r="B40"/>
  <c r="C40"/>
  <c r="E13" i="24" l="1"/>
  <c r="F13"/>
  <c r="E34" i="1"/>
  <c r="D34"/>
  <c r="E25"/>
  <c r="D25"/>
  <c r="E9" i="2"/>
  <c r="D9"/>
  <c r="E43"/>
  <c r="D43"/>
  <c r="E39" i="1"/>
  <c r="D35"/>
  <c r="D39"/>
  <c r="E24"/>
  <c r="D24"/>
  <c r="E37"/>
  <c r="E35"/>
  <c r="E33"/>
  <c r="E36"/>
  <c r="D35" i="3"/>
  <c r="E30"/>
  <c r="D30"/>
  <c r="E22"/>
  <c r="D22"/>
  <c r="D54" i="2"/>
  <c r="E54"/>
  <c r="E36"/>
  <c r="D36"/>
  <c r="D8"/>
  <c r="D7"/>
  <c r="D10"/>
  <c r="D12"/>
  <c r="D14"/>
  <c r="D11"/>
  <c r="D13"/>
  <c r="E14"/>
  <c r="E7"/>
  <c r="E12"/>
  <c r="E8"/>
  <c r="E11"/>
  <c r="E13"/>
  <c r="E10"/>
  <c r="E32" i="1"/>
  <c r="E31"/>
  <c r="E38"/>
  <c r="D31"/>
  <c r="E8"/>
  <c r="D11"/>
  <c r="D8"/>
  <c r="D7"/>
  <c r="E14"/>
  <c r="E11"/>
  <c r="D10"/>
  <c r="D12"/>
  <c r="D13"/>
  <c r="D14"/>
  <c r="D23"/>
  <c r="E21"/>
  <c r="E22"/>
  <c r="E23"/>
  <c r="D37"/>
  <c r="D32"/>
  <c r="E7"/>
  <c r="D38"/>
  <c r="D33"/>
  <c r="D22"/>
  <c r="D21"/>
  <c r="E10"/>
  <c r="E12"/>
  <c r="D36"/>
  <c r="E13"/>
  <c r="E40" l="1"/>
  <c r="D40"/>
  <c r="E37" i="3"/>
  <c r="E23"/>
  <c r="D23"/>
  <c r="D37"/>
  <c r="E11"/>
  <c r="D11"/>
  <c r="E23" i="2"/>
  <c r="D23"/>
  <c r="D16" i="1"/>
  <c r="E16"/>
  <c r="E15" i="2"/>
  <c r="D15"/>
  <c r="D26" i="1"/>
  <c r="E26"/>
</calcChain>
</file>

<file path=xl/connections.xml><?xml version="1.0" encoding="utf-8"?>
<connections xmlns="http://schemas.openxmlformats.org/spreadsheetml/2006/main">
  <connection id="1" name="Connection" type="1" refreshedVersion="2">
    <dbPr connection="DSN=MS Access Database;DBQ=C:\TitleStats\WASHOE COUNTY\LoanOnlyBusiness.mdb;DefaultDir=C:\TitleStats\WASHOE COUNTY;DriverId=25;FIL=MS Access;MaxBufferSize=2048;PageTimeout=5;" command="SELECT `LENDER TRACKING DEC 07`.DOCNUM, `LENDER TRACKING DEC 07`.RECDATE, `LENDER TRACKING DEC 07`.TITLECOMPANY, `LENDER TRACKING DEC 07`.APN, `LENDER TRACKING DEC 07`.`LOAN AMOUNT`, `LENDER TRACKING DEC 07`.TYPELOAN, `LENDER TRACKING DEC 07`.TRUSTOR, `LENDER TRACKING DEC 07`.BENEFICIARY_x000d_&#10;FROM `C:\TitleStats\WASHOE COUNTY\LoanOnlyBusiness`.`LENDER TRACKING DEC 07` `LENDER TRACKING DEC 07`"/>
  </connection>
  <connection id="2" name="Connection1" type="1" refreshedVersion="2">
    <dbPr connection="DSN=MS Access Database;DBQ=C:\TitleStats\WASHOE COUNTY\TitleCompanySalesDatabase.mdb;DefaultDir=C:\TitleStats\WASHOE COUNTY;DriverId=25;FIL=MS Access;MaxBufferSize=2048;PageTimeout=5;" command="SELECT `BRANCH TRACK DEC 2007`.DOCNUM, `BRANCH TRACK DEC 2007`.RECDATE, `BRANCH TRACK DEC 2007`.FULLNAME, `BRANCH TRACK DEC 2007`.APN, `BRANCH TRACK DEC 2007`.PROPTYPE, `BRANCH TRACK DEC 2007`.SALESPRICE, `BRANCH TRACK DEC 2007`.BRANCH, `BRANCH TRACK DEC 2007`.EO, `BRANCH TRACK DEC 2007`.BUILDERDEVELOPERDEAL_x000d_&#10;FROM `C:\TitleStats\WASHOE COUNTY\TitleCompanySalesDatabase`.`BRANCH TRACK DEC 2007` `BRANCH TRACK DEC 2007`"/>
  </connection>
</connections>
</file>

<file path=xl/sharedStrings.xml><?xml version="1.0" encoding="utf-8"?>
<sst xmlns="http://schemas.openxmlformats.org/spreadsheetml/2006/main" count="1660" uniqueCount="164">
  <si>
    <t>FULLNAME</t>
  </si>
  <si>
    <t>TYPELOAN</t>
  </si>
  <si>
    <t>DOLLAR VOL.</t>
  </si>
  <si>
    <t>% OF DOLLAR VOL.</t>
  </si>
  <si>
    <t>OVERALL SALES MARKET (Resales &amp; Subdivision Sales)</t>
  </si>
  <si>
    <t>% OF</t>
  </si>
  <si>
    <t>RANK BY</t>
  </si>
  <si>
    <t>TITLE COMPANY</t>
  </si>
  <si>
    <t>CLOSINGS</t>
  </si>
  <si>
    <t>DOLLAR VOLUME</t>
  </si>
  <si>
    <t>OVERALL LOAN ONLY MARKET (Refi's, Construction, Commercial, Credit Lines, Homequity, etc.)</t>
  </si>
  <si>
    <t>TITLECOMPANY</t>
  </si>
  <si>
    <t>OVERALL SALES AND LOAN ONLY MARKETS COMBINED</t>
  </si>
  <si>
    <t>RESALE MARKET (Includes ALL types of real property)</t>
  </si>
  <si>
    <t>SUBDIVISION SALES (Builder/Developer Sales)</t>
  </si>
  <si>
    <t>RESIDENTIAL RESALE MARKET (Residential Properties Only)</t>
  </si>
  <si>
    <t>COMMERCIAL/INDUSTRIAL, APARTMENTS, MOBILE HOME PARKS SALES MARKET</t>
  </si>
  <si>
    <t>VACANT LAND SALES</t>
  </si>
  <si>
    <t>CONVENTIONAL LOANS MARKET (Refi's)</t>
  </si>
  <si>
    <t>COMMERCIAL LOANS MARKET</t>
  </si>
  <si>
    <t>HOME EQUITY &amp; CREDIT LINE LOANS MARKET</t>
  </si>
  <si>
    <t>CONSTRUCTION LOANS MARKET</t>
  </si>
  <si>
    <t>HARD MONEY LOANS MARKET</t>
  </si>
  <si>
    <t>GRAND TOTAL</t>
  </si>
  <si>
    <t>Information provided by Datasource</t>
  </si>
  <si>
    <t>www.datasourcenev.com</t>
  </si>
  <si>
    <t>BRANCH</t>
  </si>
  <si>
    <t>PROPTYPE</t>
  </si>
  <si>
    <t>(All)</t>
  </si>
  <si>
    <t>Grand Total</t>
  </si>
  <si>
    <t>% OF CLOSINGS</t>
  </si>
  <si>
    <t>EO</t>
  </si>
  <si>
    <t>DOCNUM</t>
  </si>
  <si>
    <t>RECDATE</t>
  </si>
  <si>
    <t>APN</t>
  </si>
  <si>
    <t>RECBY</t>
  </si>
  <si>
    <t>AMOUNT</t>
  </si>
  <si>
    <t>SUB</t>
  </si>
  <si>
    <t>INSURED</t>
  </si>
  <si>
    <t>LENDER</t>
  </si>
  <si>
    <t>Values</t>
  </si>
  <si>
    <t>DOCTYPE</t>
  </si>
  <si>
    <t>Last Row:</t>
  </si>
  <si>
    <t>SEE CHARTS BELOW:</t>
  </si>
  <si>
    <t>BUILDER/DEVELOPER DEAL</t>
  </si>
  <si>
    <t>% OF DOLLAR VOLUME</t>
  </si>
  <si>
    <t>OVERALL TITLE COMPANY MARKET STATISTICS (Douglas County, NV)</t>
  </si>
  <si>
    <t>LOAN ONLY MARKETS  (Douglas County, NV)</t>
  </si>
  <si>
    <t>SALES MARKET (Douglas County, NV)</t>
  </si>
  <si>
    <t>BUILDER TRACKING</t>
  </si>
  <si>
    <t>BUILDER</t>
  </si>
  <si>
    <t>DOLLARVOL</t>
  </si>
  <si>
    <t>AVERAGE</t>
  </si>
  <si>
    <t>% OF $$$ VOLUME</t>
  </si>
  <si>
    <t>Reporting Period: AUGUST, 2024</t>
  </si>
  <si>
    <t>First Centennial Title</t>
  </si>
  <si>
    <t>VACANT LAND</t>
  </si>
  <si>
    <t>GARDNERVILLE</t>
  </si>
  <si>
    <t>3</t>
  </si>
  <si>
    <t>NO</t>
  </si>
  <si>
    <t>SINGLE FAM RES.</t>
  </si>
  <si>
    <t>ZEPHYR</t>
  </si>
  <si>
    <t>17</t>
  </si>
  <si>
    <t>First American Title</t>
  </si>
  <si>
    <t>CONDO/TWNHSE</t>
  </si>
  <si>
    <t>MINDEN</t>
  </si>
  <si>
    <t>ET</t>
  </si>
  <si>
    <t>Signature Title</t>
  </si>
  <si>
    <t>JML</t>
  </si>
  <si>
    <t>Toiyabe Title</t>
  </si>
  <si>
    <t>MB</t>
  </si>
  <si>
    <t>Calatlantic Title West</t>
  </si>
  <si>
    <t>MCCARRAN</t>
  </si>
  <si>
    <t>LH</t>
  </si>
  <si>
    <t>YES</t>
  </si>
  <si>
    <t>LENNAR RENO LLC</t>
  </si>
  <si>
    <t>Ticor Title</t>
  </si>
  <si>
    <t>KIETZKE</t>
  </si>
  <si>
    <t>AM</t>
  </si>
  <si>
    <t>BEACH CLUB DEVELOPMENT PHASE II LLC</t>
  </si>
  <si>
    <t>MOUNTAIN MEADOW ESTATES LLC</t>
  </si>
  <si>
    <t>DAMONTE</t>
  </si>
  <si>
    <t>24</t>
  </si>
  <si>
    <t>RLT</t>
  </si>
  <si>
    <t>TM</t>
  </si>
  <si>
    <t>NF</t>
  </si>
  <si>
    <t>CARTER HILL HOMES LLC</t>
  </si>
  <si>
    <t>2-4 PLEX</t>
  </si>
  <si>
    <t>Core Title</t>
  </si>
  <si>
    <t>CARSON CITY</t>
  </si>
  <si>
    <t>KDJ</t>
  </si>
  <si>
    <t>COMMERCIAL</t>
  </si>
  <si>
    <t>RIDGEVIEW</t>
  </si>
  <si>
    <t>20</t>
  </si>
  <si>
    <t>JC VALLEY KNOLLS LLC</t>
  </si>
  <si>
    <t>15</t>
  </si>
  <si>
    <t>Landmark Title</t>
  </si>
  <si>
    <t>PLUMB</t>
  </si>
  <si>
    <t>DP</t>
  </si>
  <si>
    <t>DKC</t>
  </si>
  <si>
    <t>9</t>
  </si>
  <si>
    <t>DC</t>
  </si>
  <si>
    <t>JP</t>
  </si>
  <si>
    <t>TL KINGSBURY ESTATES</t>
  </si>
  <si>
    <t>Stewart Title</t>
  </si>
  <si>
    <t>BA</t>
  </si>
  <si>
    <t>JC VALLEY KNOLLS 2 LLC</t>
  </si>
  <si>
    <t>1320-33-313-029</t>
  </si>
  <si>
    <t>KN</t>
  </si>
  <si>
    <t>BM</t>
  </si>
  <si>
    <t>23</t>
  </si>
  <si>
    <t>PHOENIX</t>
  </si>
  <si>
    <t>NCS</t>
  </si>
  <si>
    <t>MOBILE HOME</t>
  </si>
  <si>
    <t>J C VALLEY KNOLLS 2 LLC</t>
  </si>
  <si>
    <t>AJF</t>
  </si>
  <si>
    <t>RC</t>
  </si>
  <si>
    <t>RS</t>
  </si>
  <si>
    <t>1420-08-214-002</t>
  </si>
  <si>
    <t>VA</t>
  </si>
  <si>
    <t>GUILD MORTGAGE COMPANY LLC</t>
  </si>
  <si>
    <t>1022-32-110-041</t>
  </si>
  <si>
    <t>CONVENTIONAL</t>
  </si>
  <si>
    <t>1420-33-701-043</t>
  </si>
  <si>
    <t>MASON MCDUFFIE MORTGAGE CORPORATION</t>
  </si>
  <si>
    <t>1321-32-002-012</t>
  </si>
  <si>
    <t>CONSTRUCTION</t>
  </si>
  <si>
    <t>US BANK NA</t>
  </si>
  <si>
    <t>1420-33-810-014</t>
  </si>
  <si>
    <t>1320-32-611-008</t>
  </si>
  <si>
    <t>1420-29-612-028</t>
  </si>
  <si>
    <t>CREDIT LINE</t>
  </si>
  <si>
    <t>HERITAGE BANK OF NEVADA</t>
  </si>
  <si>
    <t>1420-34-610-033</t>
  </si>
  <si>
    <t>ALL PRO FUNDING V LLC</t>
  </si>
  <si>
    <t>1022-09-001-096</t>
  </si>
  <si>
    <t>CROSSCOUMTRY MORTGAGE LLC</t>
  </si>
  <si>
    <t>1420-34-610-032</t>
  </si>
  <si>
    <t>1420-08-211-064</t>
  </si>
  <si>
    <t>1318-26-515-035</t>
  </si>
  <si>
    <t>1419-03-002-160</t>
  </si>
  <si>
    <t>1419-04-002-086</t>
  </si>
  <si>
    <t>MIDFIRST BANK</t>
  </si>
  <si>
    <t>1320-08-002-008</t>
  </si>
  <si>
    <t>HARD MONEY</t>
  </si>
  <si>
    <t>WULFSBERG, ANALISA</t>
  </si>
  <si>
    <t>1220-21-710-180</t>
  </si>
  <si>
    <t>1320-30-717-028</t>
  </si>
  <si>
    <t>MCALLISTER, MICHAEL TRUSTEE; MCALLISTER, MICHAEL 2000 TRUST</t>
  </si>
  <si>
    <t>1221-10-000-009</t>
  </si>
  <si>
    <t>CHICHESTER, ROSS JEFFREY TRUSTEE; CHICHESTER, ROSS JEFFREY TRUST; KOONTZ, SARAH</t>
  </si>
  <si>
    <t>CAL</t>
  </si>
  <si>
    <t>CT</t>
  </si>
  <si>
    <t>FA</t>
  </si>
  <si>
    <t>FC</t>
  </si>
  <si>
    <t>LT</t>
  </si>
  <si>
    <t>SIG</t>
  </si>
  <si>
    <t>ST</t>
  </si>
  <si>
    <t>TI</t>
  </si>
  <si>
    <t>TT</t>
  </si>
  <si>
    <t>Deed Subdivider</t>
  </si>
  <si>
    <t>Deed</t>
  </si>
  <si>
    <t>Deed of Trust</t>
  </si>
  <si>
    <t>NO COMMERCIAL LOANS THIS MONTH</t>
  </si>
</sst>
</file>

<file path=xl/styles.xml><?xml version="1.0" encoding="utf-8"?>
<styleSheet xmlns="http://schemas.openxmlformats.org/spreadsheetml/2006/main">
  <numFmts count="3">
    <numFmt numFmtId="164" formatCode="&quot;$&quot;#,##0"/>
    <numFmt numFmtId="165" formatCode="&quot;$&quot;#,##0.00;\(&quot;$&quot;#,##0.00\)"/>
    <numFmt numFmtId="166" formatCode="#,##0.00;\(#,##0.00\)"/>
  </numFmts>
  <fonts count="2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9"/>
      <color indexed="8"/>
      <name val="Arial"/>
      <family val="2"/>
    </font>
    <font>
      <b/>
      <sz val="10"/>
      <color rgb="FFFF0000"/>
      <name val="Arial"/>
      <family val="2"/>
    </font>
    <font>
      <sz val="11"/>
      <color indexed="8"/>
      <name val="Calibri"/>
      <family val="2"/>
    </font>
    <font>
      <b/>
      <sz val="14"/>
      <name val="Arial"/>
      <family val="2"/>
    </font>
    <font>
      <b/>
      <sz val="9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0"/>
        <bgColor indexed="0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</borders>
  <cellStyleXfs count="13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0" fillId="0" borderId="0"/>
  </cellStyleXfs>
  <cellXfs count="159">
    <xf numFmtId="0" fontId="0" fillId="0" borderId="0" xfId="0"/>
    <xf numFmtId="0" fontId="3" fillId="0" borderId="0" xfId="0" applyFont="1"/>
    <xf numFmtId="0" fontId="5" fillId="0" borderId="0" xfId="0" applyFont="1"/>
    <xf numFmtId="0" fontId="1" fillId="0" borderId="1" xfId="0" applyFont="1" applyBorder="1"/>
    <xf numFmtId="10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10" fontId="7" fillId="0" borderId="3" xfId="0" applyNumberFormat="1" applyFont="1" applyBorder="1" applyAlignment="1">
      <alignment horizontal="center"/>
    </xf>
    <xf numFmtId="10" fontId="0" fillId="0" borderId="0" xfId="0" applyNumberFormat="1"/>
    <xf numFmtId="10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9" fillId="0" borderId="4" xfId="4" applyFont="1" applyFill="1" applyBorder="1" applyAlignment="1">
      <alignment horizontal="center"/>
    </xf>
    <xf numFmtId="10" fontId="8" fillId="0" borderId="3" xfId="0" applyNumberFormat="1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10" fontId="8" fillId="0" borderId="5" xfId="0" applyNumberFormat="1" applyFont="1" applyBorder="1" applyAlignment="1">
      <alignment horizontal="center"/>
    </xf>
    <xf numFmtId="0" fontId="13" fillId="0" borderId="1" xfId="0" applyFont="1" applyBorder="1"/>
    <xf numFmtId="0" fontId="4" fillId="0" borderId="3" xfId="0" applyFont="1" applyBorder="1" applyAlignment="1">
      <alignment horizontal="center"/>
    </xf>
    <xf numFmtId="0" fontId="6" fillId="0" borderId="0" xfId="1" applyFill="1" applyBorder="1" applyAlignment="1" applyProtection="1">
      <alignment wrapText="1"/>
    </xf>
    <xf numFmtId="164" fontId="0" fillId="0" borderId="0" xfId="0" applyNumberFormat="1" applyAlignment="1">
      <alignment horizontal="right"/>
    </xf>
    <xf numFmtId="10" fontId="0" fillId="0" borderId="0" xfId="0" applyNumberFormat="1" applyAlignment="1">
      <alignment horizontal="right"/>
    </xf>
    <xf numFmtId="10" fontId="11" fillId="0" borderId="6" xfId="0" applyNumberFormat="1" applyFont="1" applyBorder="1" applyAlignment="1">
      <alignment horizontal="right"/>
    </xf>
    <xf numFmtId="0" fontId="14" fillId="0" borderId="0" xfId="2" applyFont="1" applyFill="1" applyBorder="1" applyAlignment="1">
      <alignment horizontal="right" wrapText="1"/>
    </xf>
    <xf numFmtId="164" fontId="0" fillId="0" borderId="0" xfId="0" applyNumberFormat="1"/>
    <xf numFmtId="164" fontId="7" fillId="0" borderId="3" xfId="0" applyNumberFormat="1" applyFont="1" applyBorder="1" applyAlignment="1">
      <alignment horizontal="center"/>
    </xf>
    <xf numFmtId="10" fontId="11" fillId="0" borderId="8" xfId="0" applyNumberFormat="1" applyFont="1" applyBorder="1" applyAlignment="1">
      <alignment horizontal="right"/>
    </xf>
    <xf numFmtId="0" fontId="4" fillId="0" borderId="6" xfId="5" applyFont="1" applyFill="1" applyBorder="1" applyAlignment="1">
      <alignment wrapText="1"/>
    </xf>
    <xf numFmtId="0" fontId="4" fillId="0" borderId="6" xfId="5" applyFont="1" applyFill="1" applyBorder="1" applyAlignment="1">
      <alignment horizontal="right" wrapText="1"/>
    </xf>
    <xf numFmtId="10" fontId="4" fillId="0" borderId="6" xfId="0" applyNumberFormat="1" applyFont="1" applyBorder="1" applyAlignment="1">
      <alignment horizontal="right"/>
    </xf>
    <xf numFmtId="0" fontId="4" fillId="0" borderId="6" xfId="0" applyFont="1" applyBorder="1"/>
    <xf numFmtId="0" fontId="4" fillId="0" borderId="6" xfId="3" applyFont="1" applyFill="1" applyBorder="1" applyAlignment="1">
      <alignment wrapText="1"/>
    </xf>
    <xf numFmtId="164" fontId="4" fillId="0" borderId="6" xfId="3" applyNumberFormat="1" applyFont="1" applyFill="1" applyBorder="1" applyAlignment="1">
      <alignment horizontal="right" wrapText="1"/>
    </xf>
    <xf numFmtId="0" fontId="4" fillId="0" borderId="6" xfId="2" applyFont="1" applyFill="1" applyBorder="1" applyAlignment="1">
      <alignment horizontal="right" wrapText="1"/>
    </xf>
    <xf numFmtId="0" fontId="11" fillId="0" borderId="6" xfId="5" applyFont="1" applyFill="1" applyBorder="1" applyAlignment="1">
      <alignment wrapText="1"/>
    </xf>
    <xf numFmtId="0" fontId="11" fillId="0" borderId="6" xfId="5" applyFont="1" applyFill="1" applyBorder="1" applyAlignment="1">
      <alignment horizontal="right" wrapText="1"/>
    </xf>
    <xf numFmtId="164" fontId="4" fillId="0" borderId="6" xfId="0" applyNumberFormat="1" applyFont="1" applyBorder="1" applyAlignment="1">
      <alignment horizontal="right"/>
    </xf>
    <xf numFmtId="164" fontId="0" fillId="0" borderId="0" xfId="0" applyNumberFormat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4" fillId="0" borderId="6" xfId="0" applyFont="1" applyBorder="1" applyAlignment="1">
      <alignment horizontal="right"/>
    </xf>
    <xf numFmtId="0" fontId="0" fillId="0" borderId="0" xfId="0" applyAlignment="1">
      <alignment horizontal="left"/>
    </xf>
    <xf numFmtId="10" fontId="11" fillId="0" borderId="0" xfId="0" applyNumberFormat="1" applyFont="1" applyBorder="1" applyAlignment="1">
      <alignment horizontal="right"/>
    </xf>
    <xf numFmtId="1" fontId="0" fillId="0" borderId="0" xfId="0" applyNumberFormat="1"/>
    <xf numFmtId="1" fontId="1" fillId="0" borderId="1" xfId="0" applyNumberFormat="1" applyFont="1" applyBorder="1"/>
    <xf numFmtId="1" fontId="7" fillId="0" borderId="3" xfId="0" applyNumberFormat="1" applyFont="1" applyBorder="1" applyAlignment="1">
      <alignment horizontal="center"/>
    </xf>
    <xf numFmtId="1" fontId="4" fillId="0" borderId="6" xfId="3" applyNumberFormat="1" applyFont="1" applyFill="1" applyBorder="1" applyAlignment="1">
      <alignment horizontal="right" wrapText="1"/>
    </xf>
    <xf numFmtId="1" fontId="4" fillId="0" borderId="6" xfId="0" applyNumberFormat="1" applyFont="1" applyBorder="1" applyAlignment="1">
      <alignment horizontal="right"/>
    </xf>
    <xf numFmtId="0" fontId="1" fillId="0" borderId="6" xfId="5" applyFont="1" applyFill="1" applyBorder="1" applyAlignment="1">
      <alignment horizontal="left" wrapText="1"/>
    </xf>
    <xf numFmtId="0" fontId="1" fillId="0" borderId="6" xfId="5" applyFont="1" applyFill="1" applyBorder="1" applyAlignment="1">
      <alignment horizontal="right" wrapText="1"/>
    </xf>
    <xf numFmtId="164" fontId="4" fillId="0" borderId="3" xfId="0" applyNumberFormat="1" applyFont="1" applyBorder="1" applyAlignment="1">
      <alignment horizontal="center"/>
    </xf>
    <xf numFmtId="164" fontId="4" fillId="0" borderId="6" xfId="2" applyNumberFormat="1" applyFont="1" applyFill="1" applyBorder="1" applyAlignment="1">
      <alignment horizontal="right" wrapText="1"/>
    </xf>
    <xf numFmtId="164" fontId="14" fillId="0" borderId="0" xfId="2" applyNumberFormat="1" applyFont="1" applyFill="1" applyBorder="1" applyAlignment="1">
      <alignment horizontal="right" wrapText="1"/>
    </xf>
    <xf numFmtId="0" fontId="10" fillId="0" borderId="6" xfId="2" applyFont="1" applyFill="1" applyBorder="1" applyAlignment="1">
      <alignment horizontal="right" wrapText="1"/>
    </xf>
    <xf numFmtId="164" fontId="10" fillId="0" borderId="6" xfId="2" applyNumberFormat="1" applyFont="1" applyFill="1" applyBorder="1" applyAlignment="1">
      <alignment horizontal="right" wrapText="1"/>
    </xf>
    <xf numFmtId="0" fontId="3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1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6" xfId="2" applyFont="1" applyFill="1" applyBorder="1" applyAlignment="1">
      <alignment horizontal="left" wrapText="1"/>
    </xf>
    <xf numFmtId="0" fontId="10" fillId="0" borderId="6" xfId="2" applyFont="1" applyFill="1" applyBorder="1" applyAlignment="1">
      <alignment horizontal="left" wrapText="1"/>
    </xf>
    <xf numFmtId="0" fontId="14" fillId="0" borderId="0" xfId="2" applyFont="1" applyFill="1" applyBorder="1" applyAlignment="1">
      <alignment horizontal="left" wrapText="1"/>
    </xf>
    <xf numFmtId="0" fontId="6" fillId="0" borderId="0" xfId="1" applyFill="1" applyBorder="1" applyAlignment="1" applyProtection="1">
      <alignment horizontal="left" wrapText="1"/>
    </xf>
    <xf numFmtId="0" fontId="0" fillId="0" borderId="0" xfId="0" applyAlignment="1">
      <alignment horizontal="right"/>
    </xf>
    <xf numFmtId="0" fontId="11" fillId="0" borderId="0" xfId="0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10" fontId="11" fillId="0" borderId="15" xfId="0" applyNumberFormat="1" applyFont="1" applyBorder="1" applyAlignment="1">
      <alignment horizontal="right"/>
    </xf>
    <xf numFmtId="0" fontId="10" fillId="0" borderId="6" xfId="3" applyFont="1" applyFill="1" applyBorder="1" applyAlignment="1">
      <alignment wrapText="1"/>
    </xf>
    <xf numFmtId="1" fontId="10" fillId="0" borderId="6" xfId="3" applyNumberFormat="1" applyFont="1" applyFill="1" applyBorder="1" applyAlignment="1">
      <alignment horizontal="right" wrapText="1"/>
    </xf>
    <xf numFmtId="164" fontId="10" fillId="0" borderId="6" xfId="3" applyNumberFormat="1" applyFont="1" applyFill="1" applyBorder="1" applyAlignment="1">
      <alignment horizontal="right" wrapText="1"/>
    </xf>
    <xf numFmtId="0" fontId="1" fillId="0" borderId="6" xfId="2" applyFont="1" applyFill="1" applyBorder="1" applyAlignment="1">
      <alignment horizontal="left" wrapText="1"/>
    </xf>
    <xf numFmtId="0" fontId="1" fillId="0" borderId="6" xfId="0" applyFont="1" applyBorder="1" applyAlignment="1">
      <alignment horizontal="left"/>
    </xf>
    <xf numFmtId="0" fontId="1" fillId="0" borderId="6" xfId="2" applyFont="1" applyFill="1" applyBorder="1" applyAlignment="1">
      <alignment horizontal="right" wrapText="1"/>
    </xf>
    <xf numFmtId="164" fontId="1" fillId="0" borderId="6" xfId="2" applyNumberFormat="1" applyFont="1" applyFill="1" applyBorder="1" applyAlignment="1">
      <alignment horizontal="right" wrapText="1"/>
    </xf>
    <xf numFmtId="0" fontId="1" fillId="0" borderId="6" xfId="0" applyFont="1" applyBorder="1" applyAlignment="1">
      <alignment horizontal="right"/>
    </xf>
    <xf numFmtId="164" fontId="1" fillId="0" borderId="6" xfId="0" applyNumberFormat="1" applyFont="1" applyBorder="1" applyAlignment="1">
      <alignment horizontal="right"/>
    </xf>
    <xf numFmtId="0" fontId="0" fillId="0" borderId="0" xfId="0" pivotButton="1"/>
    <xf numFmtId="0" fontId="0" fillId="0" borderId="0" xfId="0" applyNumberFormat="1"/>
    <xf numFmtId="0" fontId="10" fillId="0" borderId="0" xfId="3" applyFont="1" applyFill="1" applyBorder="1" applyAlignment="1">
      <alignment wrapText="1"/>
    </xf>
    <xf numFmtId="1" fontId="10" fillId="0" borderId="0" xfId="3" applyNumberFormat="1" applyFont="1" applyFill="1" applyBorder="1" applyAlignment="1">
      <alignment horizontal="right" wrapText="1"/>
    </xf>
    <xf numFmtId="164" fontId="10" fillId="0" borderId="0" xfId="3" applyNumberFormat="1" applyFont="1" applyFill="1" applyBorder="1" applyAlignment="1">
      <alignment horizontal="center" wrapText="1"/>
    </xf>
    <xf numFmtId="1" fontId="1" fillId="0" borderId="6" xfId="3" applyNumberFormat="1" applyFont="1" applyFill="1" applyBorder="1" applyAlignment="1">
      <alignment horizontal="right" wrapText="1"/>
    </xf>
    <xf numFmtId="0" fontId="15" fillId="0" borderId="6" xfId="3" applyFont="1" applyFill="1" applyBorder="1" applyAlignment="1">
      <alignment wrapText="1"/>
    </xf>
    <xf numFmtId="1" fontId="15" fillId="0" borderId="6" xfId="3" applyNumberFormat="1" applyFont="1" applyFill="1" applyBorder="1" applyAlignment="1">
      <alignment horizontal="right" wrapText="1"/>
    </xf>
    <xf numFmtId="164" fontId="15" fillId="0" borderId="6" xfId="3" applyNumberFormat="1" applyFont="1" applyFill="1" applyBorder="1" applyAlignment="1">
      <alignment horizontal="center" wrapText="1"/>
    </xf>
    <xf numFmtId="0" fontId="1" fillId="0" borderId="6" xfId="3" applyFont="1" applyFill="1" applyBorder="1" applyAlignment="1">
      <alignment wrapText="1"/>
    </xf>
    <xf numFmtId="0" fontId="10" fillId="3" borderId="19" xfId="9" applyFont="1" applyFill="1" applyBorder="1" applyAlignment="1">
      <alignment horizontal="center"/>
    </xf>
    <xf numFmtId="0" fontId="10" fillId="3" borderId="19" xfId="7" applyFont="1" applyFill="1" applyBorder="1" applyAlignment="1">
      <alignment horizontal="center"/>
    </xf>
    <xf numFmtId="0" fontId="10" fillId="3" borderId="16" xfId="8" applyFont="1" applyFill="1" applyBorder="1" applyAlignment="1">
      <alignment horizontal="center"/>
    </xf>
    <xf numFmtId="0" fontId="10" fillId="3" borderId="12" xfId="8" applyFont="1" applyFill="1" applyBorder="1" applyAlignment="1">
      <alignment horizontal="center"/>
    </xf>
    <xf numFmtId="0" fontId="10" fillId="3" borderId="17" xfId="8" applyFont="1" applyFill="1" applyBorder="1" applyAlignment="1">
      <alignment horizontal="center"/>
    </xf>
    <xf numFmtId="0" fontId="10" fillId="2" borderId="13" xfId="6" applyFont="1" applyFill="1" applyBorder="1" applyAlignment="1">
      <alignment horizontal="center"/>
    </xf>
    <xf numFmtId="0" fontId="16" fillId="0" borderId="6" xfId="4" applyFont="1" applyFill="1" applyBorder="1" applyAlignment="1">
      <alignment horizontal="right"/>
    </xf>
    <xf numFmtId="164" fontId="0" fillId="0" borderId="0" xfId="0" applyNumberFormat="1" applyAlignment="1"/>
    <xf numFmtId="164" fontId="1" fillId="0" borderId="1" xfId="0" applyNumberFormat="1" applyFont="1" applyBorder="1" applyAlignment="1"/>
    <xf numFmtId="164" fontId="9" fillId="0" borderId="7" xfId="4" applyNumberFormat="1" applyFont="1" applyFill="1" applyBorder="1" applyAlignment="1"/>
    <xf numFmtId="164" fontId="11" fillId="0" borderId="6" xfId="5" applyNumberFormat="1" applyFont="1" applyFill="1" applyBorder="1" applyAlignment="1">
      <alignment wrapText="1"/>
    </xf>
    <xf numFmtId="164" fontId="4" fillId="0" borderId="6" xfId="5" applyNumberFormat="1" applyFont="1" applyFill="1" applyBorder="1" applyAlignment="1">
      <alignment wrapText="1"/>
    </xf>
    <xf numFmtId="164" fontId="1" fillId="0" borderId="6" xfId="5" applyNumberFormat="1" applyFont="1" applyFill="1" applyBorder="1" applyAlignment="1">
      <alignment wrapText="1"/>
    </xf>
    <xf numFmtId="164" fontId="4" fillId="0" borderId="6" xfId="0" applyNumberFormat="1" applyFont="1" applyBorder="1" applyAlignment="1"/>
    <xf numFmtId="164" fontId="13" fillId="0" borderId="1" xfId="0" applyNumberFormat="1" applyFont="1" applyBorder="1" applyAlignment="1"/>
    <xf numFmtId="164" fontId="16" fillId="0" borderId="6" xfId="4" applyNumberFormat="1" applyFont="1" applyFill="1" applyBorder="1" applyAlignment="1"/>
    <xf numFmtId="0" fontId="1" fillId="0" borderId="1" xfId="0" applyFont="1" applyBorder="1" applyAlignment="1">
      <alignment horizontal="right"/>
    </xf>
    <xf numFmtId="0" fontId="13" fillId="0" borderId="1" xfId="0" applyFont="1" applyBorder="1" applyAlignment="1">
      <alignment horizontal="right"/>
    </xf>
    <xf numFmtId="10" fontId="17" fillId="0" borderId="0" xfId="0" applyNumberFormat="1" applyFont="1"/>
    <xf numFmtId="0" fontId="1" fillId="0" borderId="14" xfId="0" applyFont="1" applyBorder="1" applyAlignment="1">
      <alignment horizontal="right"/>
    </xf>
    <xf numFmtId="0" fontId="13" fillId="0" borderId="6" xfId="0" applyFont="1" applyBorder="1" applyAlignment="1">
      <alignment horizontal="right"/>
    </xf>
    <xf numFmtId="0" fontId="18" fillId="0" borderId="18" xfId="10" applyFont="1" applyFill="1" applyBorder="1" applyAlignment="1">
      <alignment wrapText="1"/>
    </xf>
    <xf numFmtId="0" fontId="18" fillId="0" borderId="18" xfId="10" applyFont="1" applyFill="1" applyBorder="1" applyAlignment="1">
      <alignment horizontal="right" wrapText="1"/>
    </xf>
    <xf numFmtId="165" fontId="18" fillId="0" borderId="18" xfId="10" applyNumberFormat="1" applyFont="1" applyFill="1" applyBorder="1" applyAlignment="1">
      <alignment horizontal="right" wrapText="1"/>
    </xf>
    <xf numFmtId="14" fontId="18" fillId="0" borderId="18" xfId="10" applyNumberFormat="1" applyFont="1" applyFill="1" applyBorder="1" applyAlignment="1">
      <alignment horizontal="right" wrapText="1"/>
    </xf>
    <xf numFmtId="0" fontId="18" fillId="0" borderId="18" xfId="7" applyFont="1" applyFill="1" applyBorder="1" applyAlignment="1">
      <alignment wrapText="1"/>
    </xf>
    <xf numFmtId="0" fontId="18" fillId="0" borderId="18" xfId="7" applyFont="1" applyFill="1" applyBorder="1" applyAlignment="1">
      <alignment horizontal="right" wrapText="1"/>
    </xf>
    <xf numFmtId="165" fontId="18" fillId="0" borderId="18" xfId="7" applyNumberFormat="1" applyFont="1" applyFill="1" applyBorder="1" applyAlignment="1">
      <alignment horizontal="right" wrapText="1"/>
    </xf>
    <xf numFmtId="14" fontId="18" fillId="0" borderId="18" xfId="7" applyNumberFormat="1" applyFont="1" applyFill="1" applyBorder="1" applyAlignment="1">
      <alignment horizontal="right" wrapText="1"/>
    </xf>
    <xf numFmtId="0" fontId="18" fillId="0" borderId="18" xfId="8" applyFont="1" applyFill="1" applyBorder="1" applyAlignment="1">
      <alignment wrapText="1"/>
    </xf>
    <xf numFmtId="165" fontId="18" fillId="0" borderId="18" xfId="8" applyNumberFormat="1" applyFont="1" applyFill="1" applyBorder="1" applyAlignment="1">
      <alignment horizontal="right" wrapText="1"/>
    </xf>
    <xf numFmtId="14" fontId="18" fillId="0" borderId="18" xfId="8" applyNumberFormat="1" applyFont="1" applyFill="1" applyBorder="1" applyAlignment="1">
      <alignment horizontal="right" wrapText="1"/>
    </xf>
    <xf numFmtId="164" fontId="1" fillId="0" borderId="6" xfId="3" applyNumberFormat="1" applyFont="1" applyFill="1" applyBorder="1" applyAlignment="1">
      <alignment horizontal="right" wrapText="1"/>
    </xf>
    <xf numFmtId="0" fontId="1" fillId="0" borderId="0" xfId="11"/>
    <xf numFmtId="0" fontId="19" fillId="0" borderId="0" xfId="11" applyFont="1"/>
    <xf numFmtId="0" fontId="17" fillId="0" borderId="0" xfId="11" applyFont="1"/>
    <xf numFmtId="0" fontId="10" fillId="2" borderId="12" xfId="12" applyFont="1" applyFill="1" applyBorder="1" applyAlignment="1">
      <alignment horizontal="center"/>
    </xf>
    <xf numFmtId="10" fontId="1" fillId="0" borderId="0" xfId="11" applyNumberFormat="1"/>
    <xf numFmtId="0" fontId="15" fillId="0" borderId="20" xfId="11" applyNumberFormat="1" applyFont="1" applyFill="1" applyBorder="1" applyAlignment="1" applyProtection="1">
      <alignment wrapText="1"/>
    </xf>
    <xf numFmtId="0" fontId="15" fillId="0" borderId="20" xfId="11" applyNumberFormat="1" applyFont="1" applyFill="1" applyBorder="1" applyAlignment="1" applyProtection="1">
      <alignment horizontal="right" wrapText="1"/>
    </xf>
    <xf numFmtId="166" fontId="15" fillId="0" borderId="20" xfId="11" applyNumberFormat="1" applyFont="1" applyFill="1" applyBorder="1" applyAlignment="1" applyProtection="1">
      <alignment horizontal="right" wrapText="1"/>
    </xf>
    <xf numFmtId="10" fontId="4" fillId="0" borderId="0" xfId="11" applyNumberFormat="1" applyFont="1" applyFill="1" applyBorder="1" applyAlignment="1" applyProtection="1"/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164" fontId="3" fillId="0" borderId="9" xfId="0" applyNumberFormat="1" applyFont="1" applyBorder="1" applyAlignment="1">
      <alignment horizontal="center"/>
    </xf>
    <xf numFmtId="164" fontId="3" fillId="0" borderId="10" xfId="0" applyNumberFormat="1" applyFont="1" applyBorder="1" applyAlignment="1">
      <alignment horizontal="center"/>
    </xf>
    <xf numFmtId="164" fontId="3" fillId="0" borderId="11" xfId="0" applyNumberFormat="1" applyFont="1" applyBorder="1" applyAlignment="1">
      <alignment horizontal="center"/>
    </xf>
    <xf numFmtId="0" fontId="0" fillId="0" borderId="0" xfId="0" applyAlignment="1">
      <alignment horizontal="left"/>
    </xf>
    <xf numFmtId="0" fontId="18" fillId="0" borderId="18" xfId="12" applyFont="1" applyFill="1" applyBorder="1" applyAlignment="1">
      <alignment wrapText="1"/>
    </xf>
    <xf numFmtId="0" fontId="18" fillId="0" borderId="18" xfId="12" applyFont="1" applyFill="1" applyBorder="1" applyAlignment="1">
      <alignment horizontal="right" wrapText="1"/>
    </xf>
    <xf numFmtId="165" fontId="18" fillId="0" borderId="18" xfId="12" applyNumberFormat="1" applyFont="1" applyFill="1" applyBorder="1" applyAlignment="1">
      <alignment horizontal="right" wrapText="1"/>
    </xf>
    <xf numFmtId="0" fontId="17" fillId="0" borderId="6" xfId="3" applyFont="1" applyFill="1" applyBorder="1" applyAlignment="1">
      <alignment wrapText="1"/>
    </xf>
    <xf numFmtId="1" fontId="17" fillId="0" borderId="6" xfId="3" applyNumberFormat="1" applyFont="1" applyFill="1" applyBorder="1" applyAlignment="1">
      <alignment horizontal="right" wrapText="1"/>
    </xf>
    <xf numFmtId="164" fontId="17" fillId="0" borderId="6" xfId="3" applyNumberFormat="1" applyFont="1" applyFill="1" applyBorder="1" applyAlignment="1">
      <alignment horizontal="right" wrapText="1"/>
    </xf>
    <xf numFmtId="10" fontId="17" fillId="0" borderId="14" xfId="0" applyNumberFormat="1" applyFont="1" applyBorder="1" applyAlignment="1">
      <alignment horizontal="right"/>
    </xf>
    <xf numFmtId="0" fontId="17" fillId="0" borderId="14" xfId="0" applyFont="1" applyBorder="1" applyAlignment="1">
      <alignment horizontal="right"/>
    </xf>
    <xf numFmtId="10" fontId="17" fillId="0" borderId="6" xfId="0" applyNumberFormat="1" applyFont="1" applyBorder="1" applyAlignment="1">
      <alignment horizontal="right"/>
    </xf>
    <xf numFmtId="0" fontId="17" fillId="0" borderId="6" xfId="0" applyFont="1" applyBorder="1" applyAlignment="1">
      <alignment horizontal="right"/>
    </xf>
    <xf numFmtId="0" fontId="17" fillId="0" borderId="6" xfId="5" applyFont="1" applyFill="1" applyBorder="1" applyAlignment="1">
      <alignment wrapText="1"/>
    </xf>
    <xf numFmtId="0" fontId="17" fillId="0" borderId="6" xfId="5" applyFont="1" applyFill="1" applyBorder="1" applyAlignment="1">
      <alignment horizontal="right" wrapText="1"/>
    </xf>
    <xf numFmtId="164" fontId="17" fillId="0" borderId="6" xfId="5" applyNumberFormat="1" applyFont="1" applyFill="1" applyBorder="1" applyAlignment="1">
      <alignment wrapText="1"/>
    </xf>
    <xf numFmtId="10" fontId="17" fillId="0" borderId="8" xfId="0" applyNumberFormat="1" applyFont="1" applyBorder="1" applyAlignment="1">
      <alignment horizontal="right"/>
    </xf>
    <xf numFmtId="0" fontId="17" fillId="0" borderId="6" xfId="5" applyFont="1" applyFill="1" applyBorder="1" applyAlignment="1">
      <alignment horizontal="left" wrapText="1"/>
    </xf>
    <xf numFmtId="0" fontId="20" fillId="0" borderId="6" xfId="4" applyFont="1" applyFill="1" applyBorder="1" applyAlignment="1">
      <alignment horizontal="left"/>
    </xf>
    <xf numFmtId="0" fontId="20" fillId="0" borderId="6" xfId="4" applyFont="1" applyFill="1" applyBorder="1" applyAlignment="1">
      <alignment horizontal="right"/>
    </xf>
    <xf numFmtId="164" fontId="20" fillId="0" borderId="6" xfId="4" applyNumberFormat="1" applyFont="1" applyFill="1" applyBorder="1" applyAlignment="1"/>
    <xf numFmtId="0" fontId="17" fillId="0" borderId="6" xfId="2" applyFont="1" applyFill="1" applyBorder="1" applyAlignment="1">
      <alignment horizontal="left" wrapText="1"/>
    </xf>
    <xf numFmtId="0" fontId="17" fillId="0" borderId="6" xfId="2" applyFont="1" applyFill="1" applyBorder="1" applyAlignment="1">
      <alignment horizontal="right" wrapText="1"/>
    </xf>
    <xf numFmtId="164" fontId="17" fillId="0" borderId="6" xfId="2" applyNumberFormat="1" applyFont="1" applyFill="1" applyBorder="1" applyAlignment="1">
      <alignment horizontal="right" wrapText="1"/>
    </xf>
    <xf numFmtId="10" fontId="17" fillId="0" borderId="15" xfId="0" applyNumberFormat="1" applyFont="1" applyBorder="1" applyAlignment="1">
      <alignment horizontal="right"/>
    </xf>
    <xf numFmtId="0" fontId="17" fillId="0" borderId="6" xfId="0" applyFont="1" applyBorder="1" applyAlignment="1">
      <alignment horizontal="left"/>
    </xf>
    <xf numFmtId="164" fontId="17" fillId="0" borderId="6" xfId="0" applyNumberFormat="1" applyFont="1" applyBorder="1" applyAlignment="1">
      <alignment horizontal="right"/>
    </xf>
  </cellXfs>
  <cellStyles count="13">
    <cellStyle name="Hyperlink" xfId="1" builtinId="8"/>
    <cellStyle name="Normal" xfId="0" builtinId="0"/>
    <cellStyle name="Normal 2" xfId="11"/>
    <cellStyle name="Normal_BUILDER TRACKING" xfId="12"/>
    <cellStyle name="Normal_LOAN ONLY STATS" xfId="2"/>
    <cellStyle name="Normal_LOANS_LIST" xfId="7"/>
    <cellStyle name="Normal_OVERALL STATS" xfId="3"/>
    <cellStyle name="Normal_SALES STATS" xfId="4"/>
    <cellStyle name="Normal_SALES STATS_1" xfId="5"/>
    <cellStyle name="Normal_SALES_LIST" xfId="10"/>
    <cellStyle name="Normal_SALES_LIST_1" xfId="9"/>
    <cellStyle name="Normal_SALESLOANSLIST" xfId="8"/>
    <cellStyle name="Normal_Sheet2" xfId="6"/>
  </cellStyles>
  <dxfs count="19"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general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general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166" formatCode="#,##0.00;\(#,##0.00\)"/>
      <fill>
        <patternFill patternType="none">
          <fgColor indexed="64"/>
          <bgColor indexed="65"/>
        </patternFill>
      </fill>
      <alignment horizontal="right" vertical="bottom" textRotation="0" wrapText="1" indent="0" relativeIndent="0" justifyLastLine="0" shrinkToFit="0" mergeCell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166" formatCode="#,##0.00;\(#,##0.00\)"/>
      <fill>
        <patternFill patternType="none">
          <fgColor indexed="64"/>
          <bgColor indexed="65"/>
        </patternFill>
      </fill>
      <alignment horizontal="right" vertical="bottom" textRotation="0" wrapText="1" indent="0" relativeIndent="0" justifyLastLine="0" shrinkToFit="0" mergeCell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right" vertical="bottom" textRotation="0" wrapText="1" indent="0" relativeIndent="0" justifyLastLine="0" shrinkToFit="0" mergeCell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relativeIndent="0" justifyLastLine="0" shrinkToFit="0" mergeCell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/>
      </border>
      <protection locked="1" hidden="0"/>
    </dxf>
    <dxf>
      <border outline="0">
        <top style="thin">
          <color indexed="22"/>
        </top>
      </border>
    </dxf>
    <dxf>
      <border diagonalUp="0" diagonalDown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22"/>
        </bottom>
      </border>
    </dxf>
    <dxf>
      <border outline="0">
        <bottom style="thin">
          <color indexed="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fill>
        <patternFill patternType="solid">
          <fgColor indexed="0"/>
          <bgColor theme="0"/>
        </patternFill>
      </fill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8"/>
        </left>
        <right style="thin">
          <color indexed="8"/>
        </right>
        <top/>
        <bottom/>
      </border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numFmt numFmtId="14" formatCode="0.00%"/>
    </dxf>
    <dxf>
      <numFmt numFmtId="14" formatCode="0.00%"/>
    </dxf>
    <dxf>
      <border outline="0">
        <top style="thin">
          <color indexed="22"/>
        </top>
      </border>
    </dxf>
    <dxf>
      <font>
        <b/>
      </font>
    </dxf>
    <dxf>
      <border outline="0">
        <top style="thin">
          <color indexed="8"/>
        </top>
        <bottom style="thin">
          <color indexed="22"/>
        </bottom>
      </border>
    </dxf>
    <dxf>
      <border outline="0">
        <bottom style="thin">
          <color indexed="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fill>
        <patternFill patternType="solid">
          <fgColor indexed="0"/>
          <bgColor indexed="22"/>
        </patternFill>
      </fill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8"/>
        </left>
        <right style="thin">
          <color indexed="8"/>
        </right>
        <top/>
        <bottom/>
      </border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pivotCacheDefinition" Target="pivotCache/pivotCacheDefinition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SALES CLOSINGS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'OVERALL STATS'!$A$7:$A$15</c:f>
              <c:strCache>
                <c:ptCount val="9"/>
                <c:pt idx="0">
                  <c:v>First Centennial Title</c:v>
                </c:pt>
                <c:pt idx="1">
                  <c:v>First American Title</c:v>
                </c:pt>
                <c:pt idx="2">
                  <c:v>Ticor Title</c:v>
                </c:pt>
                <c:pt idx="3">
                  <c:v>Signature Title</c:v>
                </c:pt>
                <c:pt idx="4">
                  <c:v>Toiyabe Title</c:v>
                </c:pt>
                <c:pt idx="5">
                  <c:v>Core Title</c:v>
                </c:pt>
                <c:pt idx="6">
                  <c:v>Stewart Title</c:v>
                </c:pt>
                <c:pt idx="7">
                  <c:v>Landmark Title</c:v>
                </c:pt>
                <c:pt idx="8">
                  <c:v>Calatlantic Title West</c:v>
                </c:pt>
              </c:strCache>
            </c:strRef>
          </c:cat>
          <c:val>
            <c:numRef>
              <c:f>'OVERALL STATS'!$B$7:$B$15</c:f>
              <c:numCache>
                <c:formatCode>0</c:formatCode>
                <c:ptCount val="9"/>
                <c:pt idx="0">
                  <c:v>47</c:v>
                </c:pt>
                <c:pt idx="1">
                  <c:v>22</c:v>
                </c:pt>
                <c:pt idx="2">
                  <c:v>14</c:v>
                </c:pt>
                <c:pt idx="3">
                  <c:v>9</c:v>
                </c:pt>
                <c:pt idx="4">
                  <c:v>8</c:v>
                </c:pt>
                <c:pt idx="5">
                  <c:v>5</c:v>
                </c:pt>
                <c:pt idx="6">
                  <c:v>5</c:v>
                </c:pt>
                <c:pt idx="7">
                  <c:v>2</c:v>
                </c:pt>
                <c:pt idx="8">
                  <c:v>1</c:v>
                </c:pt>
              </c:numCache>
            </c:numRef>
          </c:val>
        </c:ser>
        <c:shape val="box"/>
        <c:axId val="125376384"/>
        <c:axId val="125377920"/>
        <c:axId val="0"/>
      </c:bar3DChart>
      <c:catAx>
        <c:axId val="125376384"/>
        <c:scaling>
          <c:orientation val="minMax"/>
        </c:scaling>
        <c:axPos val="b"/>
        <c:numFmt formatCode="General" sourceLinked="1"/>
        <c:majorTickMark val="none"/>
        <c:tickLblPos val="nextTo"/>
        <c:crossAx val="125377920"/>
        <c:crosses val="autoZero"/>
        <c:auto val="1"/>
        <c:lblAlgn val="ctr"/>
        <c:lblOffset val="100"/>
      </c:catAx>
      <c:valAx>
        <c:axId val="125377920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CLOSINGS</a:t>
                </a:r>
              </a:p>
            </c:rich>
          </c:tx>
          <c:layout/>
        </c:title>
        <c:numFmt formatCode="0" sourceLinked="1"/>
        <c:majorTickMark val="none"/>
        <c:tickLblPos val="nextTo"/>
        <c:crossAx val="125376384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566" l="0.70000000000000062" r="0.70000000000000062" t="0.75000000000000566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LOANS CLOSINGS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'OVERALL STATS'!$A$21:$A$25</c:f>
              <c:strCache>
                <c:ptCount val="5"/>
                <c:pt idx="0">
                  <c:v>First Centennial Title</c:v>
                </c:pt>
                <c:pt idx="1">
                  <c:v>Signature Title</c:v>
                </c:pt>
                <c:pt idx="2">
                  <c:v>Ticor Title</c:v>
                </c:pt>
                <c:pt idx="3">
                  <c:v>Core Title</c:v>
                </c:pt>
                <c:pt idx="4">
                  <c:v>Stewart Title</c:v>
                </c:pt>
              </c:strCache>
            </c:strRef>
          </c:cat>
          <c:val>
            <c:numRef>
              <c:f>'OVERALL STATS'!$B$21:$B$25</c:f>
              <c:numCache>
                <c:formatCode>0</c:formatCode>
                <c:ptCount val="5"/>
                <c:pt idx="0">
                  <c:v>10</c:v>
                </c:pt>
                <c:pt idx="1">
                  <c:v>3</c:v>
                </c:pt>
                <c:pt idx="2">
                  <c:v>3</c:v>
                </c:pt>
                <c:pt idx="3">
                  <c:v>2</c:v>
                </c:pt>
                <c:pt idx="4">
                  <c:v>1</c:v>
                </c:pt>
              </c:numCache>
            </c:numRef>
          </c:val>
        </c:ser>
        <c:shape val="box"/>
        <c:axId val="125609472"/>
        <c:axId val="125611008"/>
        <c:axId val="0"/>
      </c:bar3DChart>
      <c:catAx>
        <c:axId val="125609472"/>
        <c:scaling>
          <c:orientation val="minMax"/>
        </c:scaling>
        <c:axPos val="b"/>
        <c:numFmt formatCode="General" sourceLinked="1"/>
        <c:majorTickMark val="none"/>
        <c:tickLblPos val="nextTo"/>
        <c:crossAx val="125611008"/>
        <c:crosses val="autoZero"/>
        <c:auto val="1"/>
        <c:lblAlgn val="ctr"/>
        <c:lblOffset val="100"/>
      </c:catAx>
      <c:valAx>
        <c:axId val="125611008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CLOSINGS</a:t>
                </a:r>
              </a:p>
            </c:rich>
          </c:tx>
          <c:layout/>
        </c:title>
        <c:numFmt formatCode="0" sourceLinked="1"/>
        <c:majorTickMark val="none"/>
        <c:tickLblPos val="nextTo"/>
        <c:crossAx val="125609472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566" l="0.70000000000000062" r="0.70000000000000062" t="0.75000000000000566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SALES &amp; LOANS</a:t>
            </a:r>
            <a:r>
              <a:rPr lang="en-US" baseline="0"/>
              <a:t> </a:t>
            </a:r>
            <a:r>
              <a:rPr lang="en-US"/>
              <a:t>CLOSINGS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'OVERALL STATS'!$A$31:$A$39</c:f>
              <c:strCache>
                <c:ptCount val="9"/>
                <c:pt idx="0">
                  <c:v>First Centennial Title</c:v>
                </c:pt>
                <c:pt idx="1">
                  <c:v>First American Title</c:v>
                </c:pt>
                <c:pt idx="2">
                  <c:v>Ticor Title</c:v>
                </c:pt>
                <c:pt idx="3">
                  <c:v>Signature Title</c:v>
                </c:pt>
                <c:pt idx="4">
                  <c:v>Toiyabe Title</c:v>
                </c:pt>
                <c:pt idx="5">
                  <c:v>Core Title</c:v>
                </c:pt>
                <c:pt idx="6">
                  <c:v>Stewart Title</c:v>
                </c:pt>
                <c:pt idx="7">
                  <c:v>Landmark Title</c:v>
                </c:pt>
                <c:pt idx="8">
                  <c:v>Calatlantic Title West</c:v>
                </c:pt>
              </c:strCache>
            </c:strRef>
          </c:cat>
          <c:val>
            <c:numRef>
              <c:f>'OVERALL STATS'!$B$31:$B$39</c:f>
              <c:numCache>
                <c:formatCode>0</c:formatCode>
                <c:ptCount val="9"/>
                <c:pt idx="0">
                  <c:v>57</c:v>
                </c:pt>
                <c:pt idx="1">
                  <c:v>22</c:v>
                </c:pt>
                <c:pt idx="2">
                  <c:v>17</c:v>
                </c:pt>
                <c:pt idx="3">
                  <c:v>12</c:v>
                </c:pt>
                <c:pt idx="4">
                  <c:v>8</c:v>
                </c:pt>
                <c:pt idx="5">
                  <c:v>7</c:v>
                </c:pt>
                <c:pt idx="6">
                  <c:v>6</c:v>
                </c:pt>
                <c:pt idx="7">
                  <c:v>2</c:v>
                </c:pt>
                <c:pt idx="8">
                  <c:v>1</c:v>
                </c:pt>
              </c:numCache>
            </c:numRef>
          </c:val>
        </c:ser>
        <c:shape val="box"/>
        <c:axId val="125625088"/>
        <c:axId val="125626624"/>
        <c:axId val="0"/>
      </c:bar3DChart>
      <c:catAx>
        <c:axId val="125625088"/>
        <c:scaling>
          <c:orientation val="minMax"/>
        </c:scaling>
        <c:axPos val="b"/>
        <c:numFmt formatCode="General" sourceLinked="1"/>
        <c:majorTickMark val="none"/>
        <c:tickLblPos val="nextTo"/>
        <c:crossAx val="125626624"/>
        <c:crosses val="autoZero"/>
        <c:auto val="1"/>
        <c:lblAlgn val="ctr"/>
        <c:lblOffset val="100"/>
      </c:catAx>
      <c:valAx>
        <c:axId val="125626624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CLOSINGS</a:t>
                </a:r>
              </a:p>
            </c:rich>
          </c:tx>
          <c:layout/>
        </c:title>
        <c:numFmt formatCode="0" sourceLinked="1"/>
        <c:majorTickMark val="none"/>
        <c:tickLblPos val="nextTo"/>
        <c:crossAx val="125625088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566" l="0.70000000000000062" r="0.70000000000000062" t="0.75000000000000566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</a:t>
            </a:r>
            <a:r>
              <a:rPr lang="en-US" baseline="0"/>
              <a:t> SALES </a:t>
            </a:r>
            <a:r>
              <a:rPr lang="en-US"/>
              <a:t>DOLLAR VOLUME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DOLLAR VOLUME</c:v>
          </c:tx>
          <c:cat>
            <c:strRef>
              <c:f>'OVERALL STATS'!$A$7:$A$15</c:f>
              <c:strCache>
                <c:ptCount val="9"/>
                <c:pt idx="0">
                  <c:v>First Centennial Title</c:v>
                </c:pt>
                <c:pt idx="1">
                  <c:v>First American Title</c:v>
                </c:pt>
                <c:pt idx="2">
                  <c:v>Ticor Title</c:v>
                </c:pt>
                <c:pt idx="3">
                  <c:v>Signature Title</c:v>
                </c:pt>
                <c:pt idx="4">
                  <c:v>Toiyabe Title</c:v>
                </c:pt>
                <c:pt idx="5">
                  <c:v>Core Title</c:v>
                </c:pt>
                <c:pt idx="6">
                  <c:v>Stewart Title</c:v>
                </c:pt>
                <c:pt idx="7">
                  <c:v>Landmark Title</c:v>
                </c:pt>
                <c:pt idx="8">
                  <c:v>Calatlantic Title West</c:v>
                </c:pt>
              </c:strCache>
            </c:strRef>
          </c:cat>
          <c:val>
            <c:numRef>
              <c:f>'OVERALL STATS'!$C$7:$C$15</c:f>
              <c:numCache>
                <c:formatCode>"$"#,##0</c:formatCode>
                <c:ptCount val="9"/>
                <c:pt idx="0">
                  <c:v>57498814.5</c:v>
                </c:pt>
                <c:pt idx="1">
                  <c:v>35689585</c:v>
                </c:pt>
                <c:pt idx="2">
                  <c:v>9078000</c:v>
                </c:pt>
                <c:pt idx="3">
                  <c:v>7840200</c:v>
                </c:pt>
                <c:pt idx="4">
                  <c:v>22844000</c:v>
                </c:pt>
                <c:pt idx="5">
                  <c:v>3141231</c:v>
                </c:pt>
                <c:pt idx="6">
                  <c:v>2553000</c:v>
                </c:pt>
                <c:pt idx="7">
                  <c:v>967000</c:v>
                </c:pt>
                <c:pt idx="8">
                  <c:v>550000</c:v>
                </c:pt>
              </c:numCache>
            </c:numRef>
          </c:val>
        </c:ser>
        <c:shape val="box"/>
        <c:axId val="126005248"/>
        <c:axId val="126006784"/>
        <c:axId val="0"/>
      </c:bar3DChart>
      <c:catAx>
        <c:axId val="126005248"/>
        <c:scaling>
          <c:orientation val="minMax"/>
        </c:scaling>
        <c:axPos val="b"/>
        <c:numFmt formatCode="General" sourceLinked="1"/>
        <c:majorTickMark val="none"/>
        <c:tickLblPos val="nextTo"/>
        <c:crossAx val="126006784"/>
        <c:crosses val="autoZero"/>
        <c:auto val="1"/>
        <c:lblAlgn val="ctr"/>
        <c:lblOffset val="100"/>
      </c:catAx>
      <c:valAx>
        <c:axId val="126006784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DOLLAR VOLUME</a:t>
                </a:r>
              </a:p>
            </c:rich>
          </c:tx>
          <c:layout/>
        </c:title>
        <c:numFmt formatCode="&quot;$&quot;#,##0" sourceLinked="1"/>
        <c:majorTickMark val="none"/>
        <c:tickLblPos val="nextTo"/>
        <c:crossAx val="126005248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566" l="0.70000000000000062" r="0.70000000000000062" t="0.750000000000005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LOANS DOLLAR VOLUME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DOLLAR VOLUME</c:v>
          </c:tx>
          <c:cat>
            <c:strRef>
              <c:f>'OVERALL STATS'!$A$21:$A$25</c:f>
              <c:strCache>
                <c:ptCount val="5"/>
                <c:pt idx="0">
                  <c:v>First Centennial Title</c:v>
                </c:pt>
                <c:pt idx="1">
                  <c:v>Signature Title</c:v>
                </c:pt>
                <c:pt idx="2">
                  <c:v>Ticor Title</c:v>
                </c:pt>
                <c:pt idx="3">
                  <c:v>Core Title</c:v>
                </c:pt>
                <c:pt idx="4">
                  <c:v>Stewart Title</c:v>
                </c:pt>
              </c:strCache>
            </c:strRef>
          </c:cat>
          <c:val>
            <c:numRef>
              <c:f>'OVERALL STATS'!$C$21:$C$25</c:f>
              <c:numCache>
                <c:formatCode>"$"#,##0</c:formatCode>
                <c:ptCount val="5"/>
                <c:pt idx="0">
                  <c:v>8156750</c:v>
                </c:pt>
                <c:pt idx="1">
                  <c:v>6083750</c:v>
                </c:pt>
                <c:pt idx="2">
                  <c:v>1091470</c:v>
                </c:pt>
                <c:pt idx="3">
                  <c:v>886259</c:v>
                </c:pt>
                <c:pt idx="4">
                  <c:v>190000</c:v>
                </c:pt>
              </c:numCache>
            </c:numRef>
          </c:val>
        </c:ser>
        <c:shape val="box"/>
        <c:axId val="126032896"/>
        <c:axId val="126034688"/>
        <c:axId val="0"/>
      </c:bar3DChart>
      <c:catAx>
        <c:axId val="126032896"/>
        <c:scaling>
          <c:orientation val="minMax"/>
        </c:scaling>
        <c:axPos val="b"/>
        <c:numFmt formatCode="General" sourceLinked="1"/>
        <c:majorTickMark val="none"/>
        <c:tickLblPos val="nextTo"/>
        <c:crossAx val="126034688"/>
        <c:crosses val="autoZero"/>
        <c:auto val="1"/>
        <c:lblAlgn val="ctr"/>
        <c:lblOffset val="100"/>
      </c:catAx>
      <c:valAx>
        <c:axId val="126034688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DOLLAR VOLUME</a:t>
                </a:r>
              </a:p>
            </c:rich>
          </c:tx>
          <c:layout/>
        </c:title>
        <c:numFmt formatCode="&quot;$&quot;#,##0" sourceLinked="1"/>
        <c:majorTickMark val="none"/>
        <c:tickLblPos val="nextTo"/>
        <c:crossAx val="126032896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566" l="0.70000000000000062" r="0.70000000000000062" t="0.75000000000000566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SALES &amp; LOANS DOLLAR VOLUME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DOLLAR VOLUME</c:v>
          </c:tx>
          <c:cat>
            <c:strRef>
              <c:f>'OVERALL STATS'!$A$31:$A$39</c:f>
              <c:strCache>
                <c:ptCount val="9"/>
                <c:pt idx="0">
                  <c:v>First Centennial Title</c:v>
                </c:pt>
                <c:pt idx="1">
                  <c:v>First American Title</c:v>
                </c:pt>
                <c:pt idx="2">
                  <c:v>Ticor Title</c:v>
                </c:pt>
                <c:pt idx="3">
                  <c:v>Signature Title</c:v>
                </c:pt>
                <c:pt idx="4">
                  <c:v>Toiyabe Title</c:v>
                </c:pt>
                <c:pt idx="5">
                  <c:v>Core Title</c:v>
                </c:pt>
                <c:pt idx="6">
                  <c:v>Stewart Title</c:v>
                </c:pt>
                <c:pt idx="7">
                  <c:v>Landmark Title</c:v>
                </c:pt>
                <c:pt idx="8">
                  <c:v>Calatlantic Title West</c:v>
                </c:pt>
              </c:strCache>
            </c:strRef>
          </c:cat>
          <c:val>
            <c:numRef>
              <c:f>'OVERALL STATS'!$C$31:$C$39</c:f>
              <c:numCache>
                <c:formatCode>"$"#,##0</c:formatCode>
                <c:ptCount val="9"/>
                <c:pt idx="0">
                  <c:v>65655564.5</c:v>
                </c:pt>
                <c:pt idx="1">
                  <c:v>35689585</c:v>
                </c:pt>
                <c:pt idx="2">
                  <c:v>10169470</c:v>
                </c:pt>
                <c:pt idx="3">
                  <c:v>13923950</c:v>
                </c:pt>
                <c:pt idx="4">
                  <c:v>22844000</c:v>
                </c:pt>
                <c:pt idx="5">
                  <c:v>4027490</c:v>
                </c:pt>
                <c:pt idx="6">
                  <c:v>2743000</c:v>
                </c:pt>
                <c:pt idx="7">
                  <c:v>967000</c:v>
                </c:pt>
                <c:pt idx="8">
                  <c:v>550000</c:v>
                </c:pt>
              </c:numCache>
            </c:numRef>
          </c:val>
        </c:ser>
        <c:shape val="box"/>
        <c:axId val="126056704"/>
        <c:axId val="126070784"/>
        <c:axId val="0"/>
      </c:bar3DChart>
      <c:catAx>
        <c:axId val="126056704"/>
        <c:scaling>
          <c:orientation val="minMax"/>
        </c:scaling>
        <c:axPos val="b"/>
        <c:numFmt formatCode="General" sourceLinked="1"/>
        <c:majorTickMark val="none"/>
        <c:tickLblPos val="nextTo"/>
        <c:crossAx val="126070784"/>
        <c:crosses val="autoZero"/>
        <c:auto val="1"/>
        <c:lblAlgn val="ctr"/>
        <c:lblOffset val="100"/>
      </c:catAx>
      <c:valAx>
        <c:axId val="126070784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DOLLAR VOLUME</a:t>
                </a:r>
              </a:p>
            </c:rich>
          </c:tx>
          <c:layout/>
        </c:title>
        <c:numFmt formatCode="&quot;$&quot;#,##0" sourceLinked="1"/>
        <c:majorTickMark val="none"/>
        <c:tickLblPos val="nextTo"/>
        <c:crossAx val="126056704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566" l="0.70000000000000062" r="0.70000000000000062" t="0.7500000000000056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44</xdr:row>
      <xdr:rowOff>9525</xdr:rowOff>
    </xdr:from>
    <xdr:to>
      <xdr:col>6</xdr:col>
      <xdr:colOff>1152524</xdr:colOff>
      <xdr:row>61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9524</xdr:colOff>
      <xdr:row>62</xdr:row>
      <xdr:rowOff>19050</xdr:rowOff>
    </xdr:from>
    <xdr:to>
      <xdr:col>6</xdr:col>
      <xdr:colOff>1152524</xdr:colOff>
      <xdr:row>79</xdr:row>
      <xdr:rowOff>9525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9525</xdr:colOff>
      <xdr:row>80</xdr:row>
      <xdr:rowOff>0</xdr:rowOff>
    </xdr:from>
    <xdr:to>
      <xdr:col>6</xdr:col>
      <xdr:colOff>1143000</xdr:colOff>
      <xdr:row>96</xdr:row>
      <xdr:rowOff>152400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0</xdr:colOff>
      <xdr:row>44</xdr:row>
      <xdr:rowOff>0</xdr:rowOff>
    </xdr:from>
    <xdr:to>
      <xdr:col>20</xdr:col>
      <xdr:colOff>190500</xdr:colOff>
      <xdr:row>60</xdr:row>
      <xdr:rowOff>152400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1228724</xdr:colOff>
      <xdr:row>62</xdr:row>
      <xdr:rowOff>9525</xdr:rowOff>
    </xdr:from>
    <xdr:to>
      <xdr:col>20</xdr:col>
      <xdr:colOff>190499</xdr:colOff>
      <xdr:row>79</xdr:row>
      <xdr:rowOff>0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1238249</xdr:colOff>
      <xdr:row>80</xdr:row>
      <xdr:rowOff>9525</xdr:rowOff>
    </xdr:from>
    <xdr:to>
      <xdr:col>20</xdr:col>
      <xdr:colOff>180974</xdr:colOff>
      <xdr:row>97</xdr:row>
      <xdr:rowOff>0</xdr:rowOff>
    </xdr:to>
    <xdr:graphicFrame macro="">
      <xdr:nvGraphicFramePr>
        <xdr:cNvPr id="11" name="Chart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udson Klinger" refreshedDate="45538.637371296296" createdVersion="3" refreshedVersion="3" minRefreshableVersion="3" recordCount="113">
  <cacheSource type="worksheet">
    <worksheetSource name="Table5"/>
  </cacheSource>
  <cacheFields count="10">
    <cacheField name="FULLNAME" numFmtId="0">
      <sharedItems containsBlank="1" count="10">
        <s v="Calatlantic Title West"/>
        <s v="Core Title"/>
        <s v="First American Title"/>
        <s v="First Centennial Title"/>
        <s v="Landmark Title"/>
        <s v="Signature Title"/>
        <s v="Stewart Title"/>
        <s v="Ticor Title"/>
        <s v="Toiyabe Title"/>
        <m u="1"/>
      </sharedItems>
    </cacheField>
    <cacheField name="RECBY" numFmtId="0">
      <sharedItems/>
    </cacheField>
    <cacheField name="BRANCH" numFmtId="0">
      <sharedItems containsBlank="1" count="11">
        <s v="MCCARRAN"/>
        <s v="CARSON CITY"/>
        <s v="MINDEN"/>
        <s v="KIETZKE"/>
        <s v="PHOENIX"/>
        <s v="GARDNERVILLE"/>
        <s v="DAMONTE"/>
        <s v="RIDGEVIEW"/>
        <s v="ZEPHYR"/>
        <s v="PLUMB"/>
        <m u="1"/>
      </sharedItems>
    </cacheField>
    <cacheField name="EO" numFmtId="0">
      <sharedItems containsBlank="1" count="28">
        <s v="LH"/>
        <s v="DC"/>
        <s v="KDJ"/>
        <s v="ET"/>
        <s v="JP"/>
        <s v="NCS"/>
        <s v="KN"/>
        <s v="TM"/>
        <s v="3"/>
        <s v="24"/>
        <s v="9"/>
        <s v="17"/>
        <s v="15"/>
        <s v="20"/>
        <s v="23"/>
        <s v="DP"/>
        <s v="JML"/>
        <s v="NF"/>
        <s v="RC"/>
        <s v="RS"/>
        <s v="BA"/>
        <s v="AJF"/>
        <s v="RLT"/>
        <s v="DKC"/>
        <s v="AM"/>
        <s v="BM"/>
        <s v="MB"/>
        <m u="1"/>
      </sharedItems>
    </cacheField>
    <cacheField name="PROPTYPE" numFmtId="0">
      <sharedItems containsBlank="1" count="7">
        <s v="SINGLE FAM RES."/>
        <s v="CONDO/TWNHSE"/>
        <s v="COMMERCIAL"/>
        <s v="VACANT LAND"/>
        <s v="2-4 PLEX"/>
        <s v="MOBILE HOME"/>
        <m u="1"/>
      </sharedItems>
    </cacheField>
    <cacheField name="DOCNUM" numFmtId="0">
      <sharedItems containsSemiMixedTypes="0" containsString="0" containsNumber="1" containsInteger="1" minValue="1010628" maxValue="1011710"/>
    </cacheField>
    <cacheField name="AMOUNT" numFmtId="165">
      <sharedItems containsSemiMixedTypes="0" containsString="0" containsNumber="1" minValue="75000" maxValue="18000000"/>
    </cacheField>
    <cacheField name="SUB" numFmtId="0">
      <sharedItems containsBlank="1" count="3">
        <s v="YES"/>
        <s v="NO"/>
        <m u="1"/>
      </sharedItems>
    </cacheField>
    <cacheField name="INSURED" numFmtId="0">
      <sharedItems/>
    </cacheField>
    <cacheField name="RECDATE" numFmtId="14">
      <sharedItems containsSemiMixedTypes="0" containsNonDate="0" containsDate="1" containsString="0" minDate="2024-08-01T00:00:00" maxDate="2024-08-31T00:00:00"/>
    </cacheField>
  </cacheFields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Judson Klinger" refreshedDate="45538.637448379632" createdVersion="3" refreshedVersion="3" minRefreshableVersion="3" recordCount="19">
  <cacheSource type="worksheet">
    <worksheetSource name="Table4"/>
  </cacheSource>
  <cacheFields count="8">
    <cacheField name="FULLNAME" numFmtId="0">
      <sharedItems containsBlank="1" count="15">
        <s v="Core Title"/>
        <s v="First Centennial Title"/>
        <s v="Signature Title"/>
        <s v="Stewart Title"/>
        <s v="Ticor Title"/>
        <s v="Western Title" u="1"/>
        <m u="1"/>
        <s v="Driggs Title Agency" u="1"/>
        <s v="Driggs Title Agency Inc - Nevada" u="1"/>
        <s v="Capital Title" u="1"/>
        <s v="First American Title" u="1"/>
        <s v="Acme Title and Escrow" u="1"/>
        <s v="Reliant Title" u="1"/>
        <s v="Toiyabe Title" u="1"/>
        <s v="North American Title" u="1"/>
      </sharedItems>
    </cacheField>
    <cacheField name="RECBY" numFmtId="0">
      <sharedItems/>
    </cacheField>
    <cacheField name="TYPELOAN" numFmtId="0">
      <sharedItems containsBlank="1" count="10">
        <s v="CONVENTIONAL"/>
        <s v="VA"/>
        <s v="CREDIT LINE"/>
        <s v="CONSTRUCTION"/>
        <s v="HARD MONEY"/>
        <m u="1"/>
        <s v="SBA" u="1"/>
        <s v="FHA" u="1"/>
        <s v="HOME EQUITY" u="1"/>
        <s v="COMMERCIAL" u="1"/>
      </sharedItems>
    </cacheField>
    <cacheField name="APN" numFmtId="0">
      <sharedItems/>
    </cacheField>
    <cacheField name="DOCNUM" numFmtId="0">
      <sharedItems containsSemiMixedTypes="0" containsString="0" containsNumber="1" containsInteger="1" minValue="1010695" maxValue="1011681"/>
    </cacheField>
    <cacheField name="AMOUNT" numFmtId="165">
      <sharedItems containsSemiMixedTypes="0" containsString="0" containsNumber="1" containsInteger="1" minValue="35000" maxValue="3446250"/>
    </cacheField>
    <cacheField name="RECDATE" numFmtId="14">
      <sharedItems containsSemiMixedTypes="0" containsNonDate="0" containsDate="1" containsString="0" minDate="2024-08-05T00:00:00" maxDate="2024-08-31T00:00:00"/>
    </cacheField>
    <cacheField name="LENDER" numFmtId="0">
      <sharedItems containsBlank="1" count="107">
        <s v="GUILD MORTGAGE COMPANY LLC"/>
        <s v="HERITAGE BANK OF NEVADA"/>
        <s v="MASON MCDUFFIE MORTGAGE CORPORATION"/>
        <s v="US BANK NA"/>
        <s v="ALL PRO FUNDING V LLC"/>
        <s v="CROSSCOUMTRY MORTGAGE LLC"/>
        <s v="MIDFIRST BANK"/>
        <s v="WULFSBERG, ANALISA"/>
        <s v="CHICHESTER, ROSS JEFFREY TRUSTEE; CHICHESTER, ROSS JEFFREY TRUST; KOONTZ, SARAH"/>
        <s v="MCALLISTER, MICHAEL TRUSTEE; MCALLISTER, MICHAEL 2000 TRUST"/>
        <m u="1"/>
        <s v="FINANCE OF AMERICA MORTGAGE LLC" u="1"/>
        <s v="GUARANTEED RATE INC" u="1"/>
        <s v="BRANDON LEE, BRANDIE LEE" u="1"/>
        <s v="LIBERTY HOME EQUITY SOLUTIONS" u="1"/>
        <s v="WESTSTAR CREDIT UNION" u="1"/>
        <s v="STEARNS LENDING LLC" u="1"/>
        <s v="BOKF NA" u="1"/>
        <s v="SYNERGY HOME MORTGAGE LLC" u="1"/>
        <s v="AMERICAN PACIFIC MORTGAGE CORPORATION" u="1"/>
        <s v="PLUMAS BANK" u="1"/>
        <s v="ISERVE RESIDENTIAL LENDING LLC" u="1"/>
        <s v="STATE FARM BANK FSB" u="1"/>
        <s v="GUILD MORTGAGE COMPANY" u="1"/>
        <s v="ONETRUST HOME LOANS" u="1"/>
        <s v="CARDINAL FINANCIAL COMPANY LIMITED PARTNERSHIP" u="1"/>
        <s v="BM REAL ESTATE SERVICES INC, PRIORITY FINANCIAL NETWORK" u="1"/>
        <s v="CITY NATIONAL BANK" u="1"/>
        <s v="SIERRA PACIFIC FEDERAL CREDIT UNION" u="1"/>
        <s v="BANK OF THE WEST" u="1"/>
        <s v="SOUTH PACIFIC FINANCIAL CORPORATION" u="1"/>
        <s v="NEW AMERICAN FUNDING" u="1"/>
        <s v="ACADEMY MORTGAGE CORPORATION" u="1"/>
        <s v="DITECH FINANCIAL LLC" u="1"/>
        <s v="BANK OF AMERICA NA" u="1"/>
        <s v="AXIA FINANCIAL LL" u="1"/>
        <s v="WELLS FARGO BANK NA" u="1"/>
        <s v="EVERGREEN MONEYSOURCE MORTGAGE COMPANY" u="1"/>
        <s v="FIRST SAVINGS BANK CUSTDN, BLACKMON JOHN R, VINCI DENISE TR, VINCI DENISE FAMILY TRUST, ELLEFSON GLEN P, ..." u="1"/>
        <s v="FIRST CHOICE LOAN SERVICES INC" u="1"/>
        <s v="MUTUAL OF OMAHA BANK" u="1"/>
        <s v="BOFI FEDERAL BANK" u="1"/>
        <s v="PRIMARY RESIDENTIAL MORTGAGE INC" u="1"/>
        <s v="BAY EQUITY LLC" u="1"/>
        <s v="NEVADA STATE DEVELOPMENT CORPORATION" u="1"/>
        <s v="JPMORGAN CHASE BANK NA" u="1"/>
        <s v="PLAZA HOME MORTGAGE INC" u="1"/>
        <s v="SOCOTRA OPPORTUNITY FUND LLC" u="1"/>
        <s v="RESIDENTIAL BANCORP" u="1"/>
        <s v="FEDERAL SAVINGS BANK" u="1"/>
        <s v="MANN MORTGAGE LLC" u="1"/>
        <s v="STAR ONE CREDIT UNION" u="1"/>
        <s v="CATHAY BANK" u="1"/>
        <s v="GREATER NEVADA CREDIT UNION" u="1"/>
        <s v="BARSANTI JOHN S TR, BARSANTI ROMY TR, BARSANTI JOHN &amp; ROMY FAMILY TRUST" u="1"/>
        <s v="USAA FEDERAL SAVINGS BANK" u="1"/>
        <s v="KEYBANK NATIONAL ASSOCIATION" u="1"/>
        <s v="RENO CITY EMPLOYEES FEDERAL CREDIT UNION" u="1"/>
        <s v="MEADOWS BANK" u="1"/>
        <s v="CARRINGTON MORTGAGE SERVICE LLC" u="1"/>
        <s v="WESTERN ALLIANCE BANK" u="1"/>
        <s v="AMERIFIRST FINANCIAL INC" u="1"/>
        <s v="UMPQUA BANK" u="1"/>
        <s v="FAIRWAY INDEPENDENT MORTGAGE CORPORATION" u="1"/>
        <s v="MOUNTAIN AMERICA FEDERAL CREDIT UNION" u="1"/>
        <s v="AXIA FINANCIAL LLC" u="1"/>
        <s v="DEWITT JAMES E TR, DEWITT JAMES E TRUST" u="1"/>
        <s v="ON Q FINANCIAL INC" u="1"/>
        <s v="UNITED WHOLESALE MORTGAGE" u="1"/>
        <s v="STIEB DAVID A TR, STIEB DAVID A TRUST" u="1"/>
        <s v="QUICKEN LOANS INC" u="1"/>
        <s v="PACIFIC BAY LENDING GROUP" u="1"/>
        <s v="HOMEBRIDGE FINANCIAL SERVICES INC" u="1"/>
        <s v="LLEWELLYN WILLIAMS MICHAEL, KUMERY JO" u="1"/>
        <s v="VETERANS UNITED HOME LOANS" u="1"/>
        <s v="MORGAN STANLEY PRIVATE BANK NATIONAL ASSOCIATION" u="1"/>
        <s v="CITADEL SERVICING CORPORATION" u="1"/>
        <s v="RAMP 401 K TRUST" u="1"/>
        <s v="CASTLE &amp; COOKE MORTGAGE LLC" u="1"/>
        <s v="ONE NEVADA CREDIT UNION" u="1"/>
        <s v="UNITED FEDERAL CREDIT UNION" u="1"/>
        <s v="HOMEOWNERS FINANCIAL GROUP USA LLC" u="1"/>
        <s v="UBS BANK USA" u="1"/>
        <s v="DONNER JOAN, BACLET JEFFREY L, EQUITY TRUST COMPANY CUSTDN, JACKSON TODD" u="1"/>
        <s v="HERITAGE BANK OF COMMERCE" u="1"/>
        <s v="SIERRA PACIFIC MORTGAGE COMPANY INC" u="1"/>
        <s v="LAND HOME FINANCIAL SERVICES INC" u="1"/>
        <s v="GREATER NEVADA MORTGAGE" u="1"/>
        <s v="CHRISTENSEN LEWIS V TR, CHRISTENSEN FAMILY TRUST" u="1"/>
        <s v="PRIMELENDING" u="1"/>
        <s v="FLAGSTAR BANK FSB" u="1"/>
        <s v="PARAMOUNT RESIDENTIAL MORTGAGE GROUP INC" u="1"/>
        <s v="SUMMIT FUNDING INC" u="1"/>
        <s v="ALL WESTERN MORTGAGE INC" u="1"/>
        <s v="OPES ADVISORS" u="1"/>
        <s v="SOCOTRA FUND LLC" u="1"/>
        <s v="HOLLIDAY FENOGLIO FOWLER LP" u="1"/>
        <s v="YELOWITZ JASON A TR, YELOWITZ JASON 2006 TRUST" u="1"/>
        <s v="LOANDEPOT.COM LLC" u="1"/>
        <s v="RESOLUTE COMMERCIAL CAPITAL LLC" u="1"/>
        <s v="CALIBER HOME LOANS INC" u="1"/>
        <s v="PROVIDENT FUNDING ASSOCIATES LP" u="1"/>
        <s v="FITCH GLORIA J" u="1"/>
        <s v="NEVADA STATE BANK" u="1"/>
        <s v="MEZZETTA RONALD J SEPARATE PROPERTY TRUST" u="1"/>
        <s v="AMERICAN FINANCIAL NETWORK INC" u="1"/>
        <s v="GREAT BASIN FEDERAL CREDIT UNION" u="1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13">
  <r>
    <x v="0"/>
    <s v="CAL"/>
    <x v="0"/>
    <x v="0"/>
    <x v="0"/>
    <n v="1011522"/>
    <n v="550000"/>
    <x v="0"/>
    <s v="YES"/>
    <d v="2024-08-27T00:00:00"/>
  </r>
  <r>
    <x v="1"/>
    <s v="CT"/>
    <x v="1"/>
    <x v="1"/>
    <x v="0"/>
    <n v="1011701"/>
    <n v="485000"/>
    <x v="1"/>
    <s v="YES"/>
    <d v="2024-08-30T00:00:00"/>
  </r>
  <r>
    <x v="1"/>
    <s v="CT"/>
    <x v="1"/>
    <x v="2"/>
    <x v="0"/>
    <n v="1010891"/>
    <n v="1225000"/>
    <x v="1"/>
    <s v="YES"/>
    <d v="2024-08-12T00:00:00"/>
  </r>
  <r>
    <x v="1"/>
    <s v="CT"/>
    <x v="1"/>
    <x v="2"/>
    <x v="0"/>
    <n v="1011683"/>
    <n v="276231"/>
    <x v="1"/>
    <s v="YES"/>
    <d v="2024-08-30T00:00:00"/>
  </r>
  <r>
    <x v="1"/>
    <s v="CT"/>
    <x v="1"/>
    <x v="2"/>
    <x v="0"/>
    <n v="1011603"/>
    <n v="580000"/>
    <x v="1"/>
    <s v="YES"/>
    <d v="2024-08-29T00:00:00"/>
  </r>
  <r>
    <x v="1"/>
    <s v="CT"/>
    <x v="1"/>
    <x v="1"/>
    <x v="0"/>
    <n v="1011441"/>
    <n v="575000"/>
    <x v="1"/>
    <s v="YES"/>
    <d v="2024-08-23T00:00:00"/>
  </r>
  <r>
    <x v="2"/>
    <s v="FA"/>
    <x v="2"/>
    <x v="3"/>
    <x v="0"/>
    <n v="1011629"/>
    <n v="1000000"/>
    <x v="1"/>
    <s v="YES"/>
    <d v="2024-08-29T00:00:00"/>
  </r>
  <r>
    <x v="2"/>
    <s v="FA"/>
    <x v="2"/>
    <x v="3"/>
    <x v="0"/>
    <n v="1011662"/>
    <n v="525000"/>
    <x v="1"/>
    <s v="YES"/>
    <d v="2024-08-30T00:00:00"/>
  </r>
  <r>
    <x v="2"/>
    <s v="FA"/>
    <x v="2"/>
    <x v="3"/>
    <x v="0"/>
    <n v="1011665"/>
    <n v="900000"/>
    <x v="1"/>
    <s v="YES"/>
    <d v="2024-08-30T00:00:00"/>
  </r>
  <r>
    <x v="2"/>
    <s v="FA"/>
    <x v="2"/>
    <x v="3"/>
    <x v="0"/>
    <n v="1011059"/>
    <n v="523000"/>
    <x v="1"/>
    <s v="YES"/>
    <d v="2024-08-16T00:00:00"/>
  </r>
  <r>
    <x v="2"/>
    <s v="FA"/>
    <x v="2"/>
    <x v="3"/>
    <x v="0"/>
    <n v="1010895"/>
    <n v="620000"/>
    <x v="1"/>
    <s v="YES"/>
    <d v="2024-08-12T00:00:00"/>
  </r>
  <r>
    <x v="2"/>
    <s v="FA"/>
    <x v="2"/>
    <x v="3"/>
    <x v="0"/>
    <n v="1011706"/>
    <n v="1190000"/>
    <x v="1"/>
    <s v="YES"/>
    <d v="2024-08-30T00:00:00"/>
  </r>
  <r>
    <x v="2"/>
    <s v="FA"/>
    <x v="2"/>
    <x v="3"/>
    <x v="0"/>
    <n v="1011476"/>
    <n v="1000000"/>
    <x v="1"/>
    <s v="YES"/>
    <d v="2024-08-26T00:00:00"/>
  </r>
  <r>
    <x v="2"/>
    <s v="FA"/>
    <x v="2"/>
    <x v="3"/>
    <x v="0"/>
    <n v="1011028"/>
    <n v="819900"/>
    <x v="1"/>
    <s v="YES"/>
    <d v="2024-08-15T00:00:00"/>
  </r>
  <r>
    <x v="2"/>
    <s v="FA"/>
    <x v="2"/>
    <x v="3"/>
    <x v="1"/>
    <n v="1011487"/>
    <n v="3360323"/>
    <x v="0"/>
    <s v="YES"/>
    <d v="2024-08-26T00:00:00"/>
  </r>
  <r>
    <x v="2"/>
    <s v="FA"/>
    <x v="2"/>
    <x v="3"/>
    <x v="0"/>
    <n v="1011008"/>
    <n v="705000"/>
    <x v="1"/>
    <s v="YES"/>
    <d v="2024-08-15T00:00:00"/>
  </r>
  <r>
    <x v="2"/>
    <s v="FA"/>
    <x v="3"/>
    <x v="4"/>
    <x v="0"/>
    <n v="1011449"/>
    <n v="653971"/>
    <x v="0"/>
    <s v="YES"/>
    <d v="2024-08-23T00:00:00"/>
  </r>
  <r>
    <x v="2"/>
    <s v="FA"/>
    <x v="4"/>
    <x v="5"/>
    <x v="2"/>
    <n v="1011698"/>
    <n v="4750000"/>
    <x v="1"/>
    <s v="YES"/>
    <d v="2024-08-30T00:00:00"/>
  </r>
  <r>
    <x v="2"/>
    <s v="FA"/>
    <x v="3"/>
    <x v="6"/>
    <x v="3"/>
    <n v="1011693"/>
    <n v="3825000"/>
    <x v="1"/>
    <s v="YES"/>
    <d v="2024-08-30T00:00:00"/>
  </r>
  <r>
    <x v="2"/>
    <s v="FA"/>
    <x v="2"/>
    <x v="3"/>
    <x v="3"/>
    <n v="1010771"/>
    <n v="75000"/>
    <x v="1"/>
    <s v="YES"/>
    <d v="2024-08-07T00:00:00"/>
  </r>
  <r>
    <x v="2"/>
    <s v="FA"/>
    <x v="2"/>
    <x v="3"/>
    <x v="1"/>
    <n v="1010674"/>
    <n v="6950000"/>
    <x v="1"/>
    <s v="YES"/>
    <d v="2024-08-02T00:00:00"/>
  </r>
  <r>
    <x v="2"/>
    <s v="FA"/>
    <x v="2"/>
    <x v="3"/>
    <x v="0"/>
    <n v="1010994"/>
    <n v="862471"/>
    <x v="1"/>
    <s v="YES"/>
    <d v="2024-08-15T00:00:00"/>
  </r>
  <r>
    <x v="2"/>
    <s v="FA"/>
    <x v="3"/>
    <x v="7"/>
    <x v="0"/>
    <n v="1010628"/>
    <n v="662500"/>
    <x v="1"/>
    <s v="YES"/>
    <d v="2024-08-01T00:00:00"/>
  </r>
  <r>
    <x v="2"/>
    <s v="FA"/>
    <x v="2"/>
    <x v="3"/>
    <x v="0"/>
    <n v="1011600"/>
    <n v="2050000"/>
    <x v="1"/>
    <s v="YES"/>
    <d v="2024-08-29T00:00:00"/>
  </r>
  <r>
    <x v="2"/>
    <s v="FA"/>
    <x v="2"/>
    <x v="3"/>
    <x v="0"/>
    <n v="1010679"/>
    <n v="529000"/>
    <x v="1"/>
    <s v="YES"/>
    <d v="2024-08-02T00:00:00"/>
  </r>
  <r>
    <x v="2"/>
    <s v="FA"/>
    <x v="2"/>
    <x v="3"/>
    <x v="1"/>
    <n v="1011560"/>
    <n v="3133420"/>
    <x v="0"/>
    <s v="YES"/>
    <d v="2024-08-28T00:00:00"/>
  </r>
  <r>
    <x v="2"/>
    <s v="FA"/>
    <x v="2"/>
    <x v="3"/>
    <x v="0"/>
    <n v="1010987"/>
    <n v="480000"/>
    <x v="1"/>
    <s v="YES"/>
    <d v="2024-08-15T00:00:00"/>
  </r>
  <r>
    <x v="2"/>
    <s v="FA"/>
    <x v="2"/>
    <x v="3"/>
    <x v="0"/>
    <n v="1010696"/>
    <n v="1075000"/>
    <x v="1"/>
    <s v="YES"/>
    <d v="2024-08-05T00:00:00"/>
  </r>
  <r>
    <x v="3"/>
    <s v="FC"/>
    <x v="5"/>
    <x v="8"/>
    <x v="0"/>
    <n v="1011091"/>
    <n v="1159000"/>
    <x v="1"/>
    <s v="YES"/>
    <d v="2024-08-19T00:00:00"/>
  </r>
  <r>
    <x v="3"/>
    <s v="FC"/>
    <x v="6"/>
    <x v="9"/>
    <x v="0"/>
    <n v="1011185"/>
    <n v="1332000"/>
    <x v="1"/>
    <s v="YES"/>
    <d v="2024-08-20T00:00:00"/>
  </r>
  <r>
    <x v="3"/>
    <s v="FC"/>
    <x v="5"/>
    <x v="8"/>
    <x v="0"/>
    <n v="1011233"/>
    <n v="1185000"/>
    <x v="1"/>
    <s v="YES"/>
    <d v="2024-08-21T00:00:00"/>
  </r>
  <r>
    <x v="3"/>
    <s v="FC"/>
    <x v="5"/>
    <x v="8"/>
    <x v="1"/>
    <n v="1011336"/>
    <n v="401000"/>
    <x v="0"/>
    <s v="YES"/>
    <d v="2024-08-21T00:00:00"/>
  </r>
  <r>
    <x v="3"/>
    <s v="FC"/>
    <x v="5"/>
    <x v="8"/>
    <x v="1"/>
    <n v="1011347"/>
    <n v="398000"/>
    <x v="0"/>
    <s v="YES"/>
    <d v="2024-08-21T00:00:00"/>
  </r>
  <r>
    <x v="3"/>
    <s v="FC"/>
    <x v="5"/>
    <x v="8"/>
    <x v="0"/>
    <n v="1010710"/>
    <n v="430000"/>
    <x v="1"/>
    <s v="YES"/>
    <d v="2024-08-05T00:00:00"/>
  </r>
  <r>
    <x v="3"/>
    <s v="FC"/>
    <x v="7"/>
    <x v="10"/>
    <x v="0"/>
    <n v="1011368"/>
    <n v="1028000"/>
    <x v="1"/>
    <s v="YES"/>
    <d v="2024-08-21T00:00:00"/>
  </r>
  <r>
    <x v="3"/>
    <s v="FC"/>
    <x v="5"/>
    <x v="8"/>
    <x v="3"/>
    <n v="1010642"/>
    <n v="210000"/>
    <x v="1"/>
    <s v="YES"/>
    <d v="2024-08-01T00:00:00"/>
  </r>
  <r>
    <x v="3"/>
    <s v="FC"/>
    <x v="8"/>
    <x v="11"/>
    <x v="0"/>
    <n v="1010663"/>
    <n v="1400000"/>
    <x v="1"/>
    <s v="YES"/>
    <d v="2024-08-02T00:00:00"/>
  </r>
  <r>
    <x v="3"/>
    <s v="FC"/>
    <x v="5"/>
    <x v="8"/>
    <x v="0"/>
    <n v="1011354"/>
    <n v="805000"/>
    <x v="1"/>
    <s v="YES"/>
    <d v="2024-08-21T00:00:00"/>
  </r>
  <r>
    <x v="3"/>
    <s v="FC"/>
    <x v="6"/>
    <x v="9"/>
    <x v="0"/>
    <n v="1011581"/>
    <n v="1540000"/>
    <x v="1"/>
    <s v="YES"/>
    <d v="2024-08-29T00:00:00"/>
  </r>
  <r>
    <x v="3"/>
    <s v="FC"/>
    <x v="8"/>
    <x v="11"/>
    <x v="4"/>
    <n v="1010885"/>
    <n v="900000"/>
    <x v="1"/>
    <s v="YES"/>
    <d v="2024-08-12T00:00:00"/>
  </r>
  <r>
    <x v="3"/>
    <s v="FC"/>
    <x v="8"/>
    <x v="11"/>
    <x v="4"/>
    <n v="1010887"/>
    <n v="900000"/>
    <x v="1"/>
    <s v="YES"/>
    <d v="2024-08-12T00:00:00"/>
  </r>
  <r>
    <x v="3"/>
    <s v="FC"/>
    <x v="5"/>
    <x v="8"/>
    <x v="3"/>
    <n v="1010872"/>
    <n v="680000"/>
    <x v="1"/>
    <s v="YES"/>
    <d v="2024-08-09T00:00:00"/>
  </r>
  <r>
    <x v="3"/>
    <s v="FC"/>
    <x v="5"/>
    <x v="8"/>
    <x v="0"/>
    <n v="1010861"/>
    <n v="398000"/>
    <x v="0"/>
    <s v="YES"/>
    <d v="2024-08-09T00:00:00"/>
  </r>
  <r>
    <x v="3"/>
    <s v="FC"/>
    <x v="8"/>
    <x v="11"/>
    <x v="0"/>
    <n v="1011417"/>
    <n v="10650000"/>
    <x v="1"/>
    <s v="YES"/>
    <d v="2024-08-23T00:00:00"/>
  </r>
  <r>
    <x v="3"/>
    <s v="FC"/>
    <x v="7"/>
    <x v="12"/>
    <x v="0"/>
    <n v="1011049"/>
    <n v="645000"/>
    <x v="1"/>
    <s v="YES"/>
    <d v="2024-08-16T00:00:00"/>
  </r>
  <r>
    <x v="3"/>
    <s v="FC"/>
    <x v="5"/>
    <x v="8"/>
    <x v="0"/>
    <n v="1011589"/>
    <n v="1350000"/>
    <x v="1"/>
    <s v="YES"/>
    <d v="2024-08-29T00:00:00"/>
  </r>
  <r>
    <x v="3"/>
    <s v="FC"/>
    <x v="5"/>
    <x v="8"/>
    <x v="2"/>
    <n v="1011013"/>
    <n v="3100000"/>
    <x v="1"/>
    <s v="YES"/>
    <d v="2024-08-15T00:00:00"/>
  </r>
  <r>
    <x v="3"/>
    <s v="FC"/>
    <x v="5"/>
    <x v="8"/>
    <x v="0"/>
    <n v="1011580"/>
    <n v="752375.5"/>
    <x v="0"/>
    <s v="YES"/>
    <d v="2024-08-29T00:00:00"/>
  </r>
  <r>
    <x v="3"/>
    <s v="FC"/>
    <x v="5"/>
    <x v="8"/>
    <x v="0"/>
    <n v="1011033"/>
    <n v="8754999"/>
    <x v="0"/>
    <s v="YES"/>
    <d v="2024-08-15T00:00:00"/>
  </r>
  <r>
    <x v="3"/>
    <s v="FC"/>
    <x v="7"/>
    <x v="13"/>
    <x v="1"/>
    <n v="1011040"/>
    <n v="520990"/>
    <x v="0"/>
    <s v="YES"/>
    <d v="2024-08-16T00:00:00"/>
  </r>
  <r>
    <x v="3"/>
    <s v="FC"/>
    <x v="8"/>
    <x v="11"/>
    <x v="1"/>
    <n v="1011564"/>
    <n v="525000"/>
    <x v="1"/>
    <s v="YES"/>
    <d v="2024-08-28T00:00:00"/>
  </r>
  <r>
    <x v="3"/>
    <s v="FC"/>
    <x v="8"/>
    <x v="11"/>
    <x v="4"/>
    <n v="1010883"/>
    <n v="900000"/>
    <x v="1"/>
    <s v="YES"/>
    <d v="2024-08-12T00:00:00"/>
  </r>
  <r>
    <x v="3"/>
    <s v="FC"/>
    <x v="7"/>
    <x v="13"/>
    <x v="0"/>
    <n v="1011047"/>
    <n v="627709"/>
    <x v="0"/>
    <s v="YES"/>
    <d v="2024-08-16T00:00:00"/>
  </r>
  <r>
    <x v="3"/>
    <s v="FC"/>
    <x v="8"/>
    <x v="11"/>
    <x v="0"/>
    <n v="1011416"/>
    <n v="1500000"/>
    <x v="1"/>
    <s v="YES"/>
    <d v="2024-08-23T00:00:00"/>
  </r>
  <r>
    <x v="3"/>
    <s v="FC"/>
    <x v="5"/>
    <x v="8"/>
    <x v="0"/>
    <n v="1011654"/>
    <n v="390000"/>
    <x v="1"/>
    <s v="YES"/>
    <d v="2024-08-30T00:00:00"/>
  </r>
  <r>
    <x v="3"/>
    <s v="FC"/>
    <x v="5"/>
    <x v="8"/>
    <x v="0"/>
    <n v="1011473"/>
    <n v="787500"/>
    <x v="1"/>
    <s v="YES"/>
    <d v="2024-08-26T00:00:00"/>
  </r>
  <r>
    <x v="3"/>
    <s v="FC"/>
    <x v="8"/>
    <x v="11"/>
    <x v="0"/>
    <n v="1010756"/>
    <n v="1550000"/>
    <x v="1"/>
    <s v="YES"/>
    <d v="2024-08-06T00:00:00"/>
  </r>
  <r>
    <x v="3"/>
    <s v="FC"/>
    <x v="5"/>
    <x v="8"/>
    <x v="0"/>
    <n v="1011479"/>
    <n v="1500000"/>
    <x v="1"/>
    <s v="YES"/>
    <d v="2024-08-26T00:00:00"/>
  </r>
  <r>
    <x v="3"/>
    <s v="FC"/>
    <x v="5"/>
    <x v="8"/>
    <x v="0"/>
    <n v="1011504"/>
    <n v="640000"/>
    <x v="1"/>
    <s v="YES"/>
    <d v="2024-08-27T00:00:00"/>
  </r>
  <r>
    <x v="3"/>
    <s v="FC"/>
    <x v="1"/>
    <x v="14"/>
    <x v="0"/>
    <n v="1011493"/>
    <n v="750000"/>
    <x v="1"/>
    <s v="YES"/>
    <d v="2024-08-26T00:00:00"/>
  </r>
  <r>
    <x v="3"/>
    <s v="FC"/>
    <x v="7"/>
    <x v="13"/>
    <x v="0"/>
    <n v="1011675"/>
    <n v="525813"/>
    <x v="0"/>
    <s v="YES"/>
    <d v="2024-08-30T00:00:00"/>
  </r>
  <r>
    <x v="3"/>
    <s v="FC"/>
    <x v="7"/>
    <x v="13"/>
    <x v="0"/>
    <n v="1010818"/>
    <n v="539652"/>
    <x v="0"/>
    <s v="YES"/>
    <d v="2024-08-08T00:00:00"/>
  </r>
  <r>
    <x v="3"/>
    <s v="FC"/>
    <x v="5"/>
    <x v="8"/>
    <x v="0"/>
    <n v="1011499"/>
    <n v="450000"/>
    <x v="1"/>
    <s v="YES"/>
    <d v="2024-08-27T00:00:00"/>
  </r>
  <r>
    <x v="3"/>
    <s v="FC"/>
    <x v="5"/>
    <x v="8"/>
    <x v="2"/>
    <n v="1010839"/>
    <n v="430000"/>
    <x v="1"/>
    <s v="YES"/>
    <d v="2024-08-08T00:00:00"/>
  </r>
  <r>
    <x v="3"/>
    <s v="FC"/>
    <x v="5"/>
    <x v="8"/>
    <x v="2"/>
    <n v="1010768"/>
    <n v="1200000"/>
    <x v="1"/>
    <s v="YES"/>
    <d v="2024-08-07T00:00:00"/>
  </r>
  <r>
    <x v="3"/>
    <s v="FC"/>
    <x v="5"/>
    <x v="8"/>
    <x v="0"/>
    <n v="1010947"/>
    <n v="408000"/>
    <x v="1"/>
    <s v="YES"/>
    <d v="2024-08-14T00:00:00"/>
  </r>
  <r>
    <x v="3"/>
    <s v="FC"/>
    <x v="7"/>
    <x v="13"/>
    <x v="1"/>
    <n v="1011422"/>
    <n v="462324"/>
    <x v="0"/>
    <s v="YES"/>
    <d v="2024-08-23T00:00:00"/>
  </r>
  <r>
    <x v="3"/>
    <s v="FC"/>
    <x v="7"/>
    <x v="13"/>
    <x v="0"/>
    <n v="1011652"/>
    <n v="497785"/>
    <x v="0"/>
    <s v="YES"/>
    <d v="2024-08-30T00:00:00"/>
  </r>
  <r>
    <x v="3"/>
    <s v="FC"/>
    <x v="7"/>
    <x v="13"/>
    <x v="1"/>
    <n v="1011647"/>
    <n v="400667"/>
    <x v="0"/>
    <s v="YES"/>
    <d v="2024-08-30T00:00:00"/>
  </r>
  <r>
    <x v="3"/>
    <s v="FC"/>
    <x v="8"/>
    <x v="11"/>
    <x v="1"/>
    <n v="1010761"/>
    <n v="505000"/>
    <x v="1"/>
    <s v="YES"/>
    <d v="2024-08-06T00:00:00"/>
  </r>
  <r>
    <x v="3"/>
    <s v="FC"/>
    <x v="7"/>
    <x v="13"/>
    <x v="0"/>
    <n v="1011642"/>
    <n v="550000"/>
    <x v="0"/>
    <s v="YES"/>
    <d v="2024-08-30T00:00:00"/>
  </r>
  <r>
    <x v="3"/>
    <s v="FC"/>
    <x v="8"/>
    <x v="11"/>
    <x v="0"/>
    <n v="1010990"/>
    <n v="1190000"/>
    <x v="1"/>
    <s v="YES"/>
    <d v="2024-08-15T00:00:00"/>
  </r>
  <r>
    <x v="3"/>
    <s v="FC"/>
    <x v="8"/>
    <x v="11"/>
    <x v="0"/>
    <n v="1011388"/>
    <n v="1130000"/>
    <x v="1"/>
    <s v="YES"/>
    <d v="2024-08-22T00:00:00"/>
  </r>
  <r>
    <x v="3"/>
    <s v="FC"/>
    <x v="1"/>
    <x v="14"/>
    <x v="0"/>
    <n v="1010996"/>
    <n v="400000"/>
    <x v="1"/>
    <s v="YES"/>
    <d v="2024-08-15T00:00:00"/>
  </r>
  <r>
    <x v="3"/>
    <s v="FC"/>
    <x v="5"/>
    <x v="8"/>
    <x v="3"/>
    <n v="1011670"/>
    <n v="1100000"/>
    <x v="1"/>
    <s v="YES"/>
    <d v="2024-08-30T00:00:00"/>
  </r>
  <r>
    <x v="4"/>
    <s v="LT"/>
    <x v="9"/>
    <x v="15"/>
    <x v="0"/>
    <n v="1011087"/>
    <n v="537000"/>
    <x v="1"/>
    <s v="YES"/>
    <d v="2024-08-19T00:00:00"/>
  </r>
  <r>
    <x v="4"/>
    <s v="LT"/>
    <x v="9"/>
    <x v="15"/>
    <x v="0"/>
    <n v="1011356"/>
    <n v="430000"/>
    <x v="1"/>
    <s v="YES"/>
    <d v="2024-08-21T00:00:00"/>
  </r>
  <r>
    <x v="5"/>
    <s v="SIG"/>
    <x v="8"/>
    <x v="16"/>
    <x v="0"/>
    <n v="1010967"/>
    <n v="745000"/>
    <x v="1"/>
    <s v="YES"/>
    <d v="2024-08-14T00:00:00"/>
  </r>
  <r>
    <x v="5"/>
    <s v="SIG"/>
    <x v="8"/>
    <x v="16"/>
    <x v="1"/>
    <n v="1010708"/>
    <n v="745000"/>
    <x v="1"/>
    <s v="YES"/>
    <d v="2024-08-05T00:00:00"/>
  </r>
  <r>
    <x v="5"/>
    <s v="SIG"/>
    <x v="8"/>
    <x v="16"/>
    <x v="0"/>
    <n v="1011181"/>
    <n v="940000"/>
    <x v="1"/>
    <s v="YES"/>
    <d v="2024-08-20T00:00:00"/>
  </r>
  <r>
    <x v="5"/>
    <s v="SIG"/>
    <x v="8"/>
    <x v="16"/>
    <x v="3"/>
    <n v="1011656"/>
    <n v="1750000"/>
    <x v="1"/>
    <s v="YES"/>
    <d v="2024-08-30T00:00:00"/>
  </r>
  <r>
    <x v="5"/>
    <s v="SIG"/>
    <x v="8"/>
    <x v="16"/>
    <x v="0"/>
    <n v="1010897"/>
    <n v="750000"/>
    <x v="1"/>
    <s v="YES"/>
    <d v="2024-08-12T00:00:00"/>
  </r>
  <r>
    <x v="5"/>
    <s v="SIG"/>
    <x v="8"/>
    <x v="16"/>
    <x v="3"/>
    <n v="1011425"/>
    <n v="440000"/>
    <x v="1"/>
    <s v="YES"/>
    <d v="2024-08-23T00:00:00"/>
  </r>
  <r>
    <x v="5"/>
    <s v="SIG"/>
    <x v="2"/>
    <x v="17"/>
    <x v="0"/>
    <n v="1010842"/>
    <n v="570200"/>
    <x v="1"/>
    <s v="YES"/>
    <d v="2024-08-08T00:00:00"/>
  </r>
  <r>
    <x v="5"/>
    <s v="SIG"/>
    <x v="8"/>
    <x v="16"/>
    <x v="3"/>
    <n v="1010856"/>
    <n v="400000"/>
    <x v="1"/>
    <s v="YES"/>
    <d v="2024-08-09T00:00:00"/>
  </r>
  <r>
    <x v="5"/>
    <s v="SIG"/>
    <x v="8"/>
    <x v="16"/>
    <x v="3"/>
    <n v="1011679"/>
    <n v="1500000"/>
    <x v="1"/>
    <s v="YES"/>
    <d v="2024-08-30T00:00:00"/>
  </r>
  <r>
    <x v="6"/>
    <s v="ST"/>
    <x v="9"/>
    <x v="18"/>
    <x v="0"/>
    <n v="1010931"/>
    <n v="850000"/>
    <x v="1"/>
    <s v="YES"/>
    <d v="2024-08-13T00:00:00"/>
  </r>
  <r>
    <x v="6"/>
    <s v="ST"/>
    <x v="9"/>
    <x v="19"/>
    <x v="1"/>
    <n v="1010988"/>
    <n v="780000"/>
    <x v="1"/>
    <s v="YES"/>
    <d v="2024-08-15T00:00:00"/>
  </r>
  <r>
    <x v="6"/>
    <s v="ST"/>
    <x v="5"/>
    <x v="20"/>
    <x v="0"/>
    <n v="1011003"/>
    <n v="410000"/>
    <x v="1"/>
    <s v="YES"/>
    <d v="2024-08-15T00:00:00"/>
  </r>
  <r>
    <x v="6"/>
    <s v="ST"/>
    <x v="5"/>
    <x v="20"/>
    <x v="3"/>
    <n v="1011617"/>
    <n v="125000"/>
    <x v="1"/>
    <s v="YES"/>
    <d v="2024-08-29T00:00:00"/>
  </r>
  <r>
    <x v="6"/>
    <s v="ST"/>
    <x v="5"/>
    <x v="20"/>
    <x v="0"/>
    <n v="1011708"/>
    <n v="388000"/>
    <x v="1"/>
    <s v="YES"/>
    <d v="2024-08-30T00:00:00"/>
  </r>
  <r>
    <x v="7"/>
    <s v="TI"/>
    <x v="9"/>
    <x v="21"/>
    <x v="1"/>
    <n v="1010909"/>
    <n v="500000"/>
    <x v="1"/>
    <s v="YES"/>
    <d v="2024-08-12T00:00:00"/>
  </r>
  <r>
    <x v="7"/>
    <s v="TI"/>
    <x v="5"/>
    <x v="22"/>
    <x v="3"/>
    <n v="1011000"/>
    <n v="210000"/>
    <x v="1"/>
    <s v="YES"/>
    <d v="2024-08-15T00:00:00"/>
  </r>
  <r>
    <x v="7"/>
    <s v="TI"/>
    <x v="1"/>
    <x v="23"/>
    <x v="0"/>
    <n v="1011099"/>
    <n v="365000"/>
    <x v="1"/>
    <s v="YES"/>
    <d v="2024-08-19T00:00:00"/>
  </r>
  <r>
    <x v="7"/>
    <s v="TI"/>
    <x v="5"/>
    <x v="22"/>
    <x v="0"/>
    <n v="1011090"/>
    <n v="550000"/>
    <x v="1"/>
    <s v="YES"/>
    <d v="2024-08-19T00:00:00"/>
  </r>
  <r>
    <x v="7"/>
    <s v="TI"/>
    <x v="5"/>
    <x v="22"/>
    <x v="0"/>
    <n v="1011688"/>
    <n v="745000"/>
    <x v="1"/>
    <s v="YES"/>
    <d v="2024-08-30T00:00:00"/>
  </r>
  <r>
    <x v="7"/>
    <s v="TI"/>
    <x v="3"/>
    <x v="24"/>
    <x v="3"/>
    <n v="1011524"/>
    <n v="275000"/>
    <x v="1"/>
    <s v="YES"/>
    <d v="2024-08-27T00:00:00"/>
  </r>
  <r>
    <x v="7"/>
    <s v="TI"/>
    <x v="5"/>
    <x v="22"/>
    <x v="0"/>
    <n v="1011508"/>
    <n v="694000"/>
    <x v="1"/>
    <s v="YES"/>
    <d v="2024-08-27T00:00:00"/>
  </r>
  <r>
    <x v="7"/>
    <s v="TI"/>
    <x v="5"/>
    <x v="22"/>
    <x v="0"/>
    <n v="1011691"/>
    <n v="679000"/>
    <x v="1"/>
    <s v="YES"/>
    <d v="2024-08-30T00:00:00"/>
  </r>
  <r>
    <x v="7"/>
    <s v="TI"/>
    <x v="5"/>
    <x v="22"/>
    <x v="3"/>
    <n v="1010868"/>
    <n v="450000"/>
    <x v="1"/>
    <s v="YES"/>
    <d v="2024-08-09T00:00:00"/>
  </r>
  <r>
    <x v="7"/>
    <s v="TI"/>
    <x v="5"/>
    <x v="22"/>
    <x v="3"/>
    <n v="1011591"/>
    <n v="750000"/>
    <x v="1"/>
    <s v="YES"/>
    <d v="2024-08-29T00:00:00"/>
  </r>
  <r>
    <x v="7"/>
    <s v="TI"/>
    <x v="5"/>
    <x v="22"/>
    <x v="3"/>
    <n v="1011592"/>
    <n v="750000"/>
    <x v="1"/>
    <s v="YES"/>
    <d v="2024-08-29T00:00:00"/>
  </r>
  <r>
    <x v="7"/>
    <s v="TI"/>
    <x v="5"/>
    <x v="22"/>
    <x v="0"/>
    <n v="1010903"/>
    <n v="985000"/>
    <x v="1"/>
    <s v="YES"/>
    <d v="2024-08-12T00:00:00"/>
  </r>
  <r>
    <x v="7"/>
    <s v="TI"/>
    <x v="5"/>
    <x v="22"/>
    <x v="0"/>
    <n v="1011710"/>
    <n v="1275000"/>
    <x v="1"/>
    <s v="YES"/>
    <d v="2024-08-30T00:00:00"/>
  </r>
  <r>
    <x v="7"/>
    <s v="TI"/>
    <x v="5"/>
    <x v="22"/>
    <x v="0"/>
    <n v="1010751"/>
    <n v="850000"/>
    <x v="1"/>
    <s v="YES"/>
    <d v="2024-08-06T00:00:00"/>
  </r>
  <r>
    <x v="8"/>
    <s v="TT"/>
    <x v="2"/>
    <x v="25"/>
    <x v="0"/>
    <n v="1011696"/>
    <n v="225000"/>
    <x v="1"/>
    <s v="YES"/>
    <d v="2024-08-30T00:00:00"/>
  </r>
  <r>
    <x v="8"/>
    <s v="TT"/>
    <x v="2"/>
    <x v="26"/>
    <x v="0"/>
    <n v="1011011"/>
    <n v="285000"/>
    <x v="1"/>
    <s v="YES"/>
    <d v="2024-08-15T00:00:00"/>
  </r>
  <r>
    <x v="8"/>
    <s v="TT"/>
    <x v="2"/>
    <x v="26"/>
    <x v="0"/>
    <n v="1010789"/>
    <n v="1619000"/>
    <x v="1"/>
    <s v="YES"/>
    <d v="2024-08-07T00:00:00"/>
  </r>
  <r>
    <x v="8"/>
    <s v="TT"/>
    <x v="2"/>
    <x v="26"/>
    <x v="0"/>
    <n v="1010727"/>
    <n v="625000"/>
    <x v="1"/>
    <s v="YES"/>
    <d v="2024-08-05T00:00:00"/>
  </r>
  <r>
    <x v="8"/>
    <s v="TT"/>
    <x v="2"/>
    <x v="26"/>
    <x v="0"/>
    <n v="1010720"/>
    <n v="1500000"/>
    <x v="1"/>
    <s v="YES"/>
    <d v="2024-08-05T00:00:00"/>
  </r>
  <r>
    <x v="8"/>
    <s v="TT"/>
    <x v="2"/>
    <x v="26"/>
    <x v="0"/>
    <n v="1011340"/>
    <n v="18000000"/>
    <x v="1"/>
    <s v="YES"/>
    <d v="2024-08-21T00:00:00"/>
  </r>
  <r>
    <x v="8"/>
    <s v="TT"/>
    <x v="2"/>
    <x v="26"/>
    <x v="5"/>
    <n v="1010758"/>
    <n v="390000"/>
    <x v="1"/>
    <s v="YES"/>
    <d v="2024-08-06T00:00:00"/>
  </r>
  <r>
    <x v="8"/>
    <s v="TT"/>
    <x v="2"/>
    <x v="26"/>
    <x v="3"/>
    <n v="1011539"/>
    <n v="200000"/>
    <x v="1"/>
    <s v="YES"/>
    <d v="2024-08-28T00:00:00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19">
  <r>
    <x v="0"/>
    <s v="CT"/>
    <x v="0"/>
    <s v="1022-32-110-041"/>
    <n v="1010945"/>
    <n v="449300"/>
    <d v="2024-08-14T00:00:00"/>
    <x v="0"/>
  </r>
  <r>
    <x v="0"/>
    <s v="CT"/>
    <x v="1"/>
    <s v="1420-08-214-002"/>
    <n v="1011681"/>
    <n v="436959"/>
    <d v="2024-08-30T00:00:00"/>
    <x v="0"/>
  </r>
  <r>
    <x v="1"/>
    <s v="FC"/>
    <x v="2"/>
    <s v="1420-08-211-064"/>
    <n v="1011667"/>
    <n v="35000"/>
    <d v="2024-08-30T00:00:00"/>
    <x v="1"/>
  </r>
  <r>
    <x v="1"/>
    <s v="FC"/>
    <x v="0"/>
    <s v="1420-33-701-043"/>
    <n v="1011653"/>
    <n v="557000"/>
    <d v="2024-08-30T00:00:00"/>
    <x v="2"/>
  </r>
  <r>
    <x v="1"/>
    <s v="FC"/>
    <x v="3"/>
    <s v="1321-32-002-012"/>
    <n v="1011044"/>
    <n v="748000"/>
    <d v="2024-08-16T00:00:00"/>
    <x v="3"/>
  </r>
  <r>
    <x v="1"/>
    <s v="FC"/>
    <x v="0"/>
    <s v="1420-33-810-014"/>
    <n v="1011358"/>
    <n v="155000"/>
    <d v="2024-08-21T00:00:00"/>
    <x v="2"/>
  </r>
  <r>
    <x v="1"/>
    <s v="FC"/>
    <x v="0"/>
    <s v="1320-32-611-008"/>
    <n v="1011363"/>
    <n v="405000"/>
    <d v="2024-08-21T00:00:00"/>
    <x v="2"/>
  </r>
  <r>
    <x v="1"/>
    <s v="FC"/>
    <x v="2"/>
    <s v="1420-29-612-028"/>
    <n v="1011426"/>
    <n v="750000"/>
    <d v="2024-08-23T00:00:00"/>
    <x v="1"/>
  </r>
  <r>
    <x v="1"/>
    <s v="FC"/>
    <x v="3"/>
    <s v="1420-34-610-033"/>
    <n v="1011435"/>
    <n v="825000"/>
    <d v="2024-08-23T00:00:00"/>
    <x v="4"/>
  </r>
  <r>
    <x v="1"/>
    <s v="FC"/>
    <x v="3"/>
    <s v="1420-34-610-032"/>
    <n v="1011439"/>
    <n v="825000"/>
    <d v="2024-08-23T00:00:00"/>
    <x v="4"/>
  </r>
  <r>
    <x v="1"/>
    <s v="FC"/>
    <x v="3"/>
    <s v="1320-33-313-029"/>
    <n v="1011671"/>
    <n v="3446250"/>
    <d v="2024-08-30T00:00:00"/>
    <x v="4"/>
  </r>
  <r>
    <x v="1"/>
    <s v="FC"/>
    <x v="1"/>
    <s v="1022-09-001-096"/>
    <n v="1010695"/>
    <n v="410500"/>
    <d v="2024-08-05T00:00:00"/>
    <x v="5"/>
  </r>
  <r>
    <x v="2"/>
    <s v="SIG"/>
    <x v="0"/>
    <s v="1318-26-515-035"/>
    <n v="1011460"/>
    <n v="1500000"/>
    <d v="2024-08-26T00:00:00"/>
    <x v="0"/>
  </r>
  <r>
    <x v="2"/>
    <s v="SIG"/>
    <x v="3"/>
    <s v="1419-03-002-160"/>
    <n v="1010702"/>
    <n v="2000000"/>
    <d v="2024-08-05T00:00:00"/>
    <x v="1"/>
  </r>
  <r>
    <x v="2"/>
    <s v="SIG"/>
    <x v="3"/>
    <s v="1419-04-002-086"/>
    <n v="1011658"/>
    <n v="2583750"/>
    <d v="2024-08-30T00:00:00"/>
    <x v="6"/>
  </r>
  <r>
    <x v="3"/>
    <s v="ST"/>
    <x v="4"/>
    <s v="1320-08-002-008"/>
    <n v="1010808"/>
    <n v="190000"/>
    <d v="2024-08-07T00:00:00"/>
    <x v="7"/>
  </r>
  <r>
    <x v="4"/>
    <s v="TI"/>
    <x v="4"/>
    <s v="1221-10-000-009"/>
    <n v="1010700"/>
    <n v="300000"/>
    <d v="2024-08-05T00:00:00"/>
    <x v="8"/>
  </r>
  <r>
    <x v="4"/>
    <s v="TI"/>
    <x v="1"/>
    <s v="1220-21-710-180"/>
    <n v="1011503"/>
    <n v="441470"/>
    <d v="2024-08-27T00:00:00"/>
    <x v="0"/>
  </r>
  <r>
    <x v="4"/>
    <s v="TI"/>
    <x v="4"/>
    <s v="1320-30-717-028"/>
    <n v="1010733"/>
    <n v="350000"/>
    <d v="2024-08-06T00:00:00"/>
    <x v="9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name="PivotTable1" cacheId="8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compact="0" outline="1" outlineData="1" compactData="0" multipleFieldFilters="0">
  <location ref="A4:G62" firstHeaderRow="1" firstDataRow="2" firstDataCol="3" rowPageCount="2" colPageCount="1"/>
  <pivotFields count="10">
    <pivotField name="TITLE COMPANY" axis="axisRow" compact="0" showAll="0">
      <items count="11">
        <item m="1" x="9"/>
        <item x="0"/>
        <item x="1"/>
        <item x="2"/>
        <item x="3"/>
        <item x="4"/>
        <item x="5"/>
        <item x="6"/>
        <item x="7"/>
        <item x="8"/>
        <item t="default"/>
      </items>
    </pivotField>
    <pivotField compact="0" showAll="0"/>
    <pivotField axis="axisRow" compact="0" showAll="0">
      <items count="12">
        <item m="1" x="10"/>
        <item x="0"/>
        <item x="1"/>
        <item x="2"/>
        <item x="3"/>
        <item x="4"/>
        <item x="5"/>
        <item x="6"/>
        <item x="7"/>
        <item x="8"/>
        <item x="9"/>
        <item t="default"/>
      </items>
    </pivotField>
    <pivotField axis="axisRow" compact="0" showAll="0">
      <items count="29">
        <item m="1" x="27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t="default"/>
      </items>
    </pivotField>
    <pivotField axis="axisPage" compact="0" showAll="0">
      <items count="8">
        <item m="1" x="6"/>
        <item x="0"/>
        <item x="1"/>
        <item x="2"/>
        <item x="3"/>
        <item x="4"/>
        <item x="5"/>
        <item t="default"/>
      </items>
    </pivotField>
    <pivotField dataField="1" compact="0" showAll="0"/>
    <pivotField dataField="1" compact="0" showAll="0"/>
    <pivotField name="BUILDER/DEVELOPER DEAL" axis="axisPage" compact="0" showAll="0">
      <items count="4">
        <item m="1" x="2"/>
        <item x="0"/>
        <item x="1"/>
        <item t="default"/>
      </items>
    </pivotField>
    <pivotField compact="0" showAll="0"/>
    <pivotField compact="0" showAll="0"/>
  </pivotFields>
  <rowFields count="3">
    <field x="0"/>
    <field x="2"/>
    <field x="3"/>
  </rowFields>
  <rowItems count="57">
    <i>
      <x v="1"/>
    </i>
    <i r="1">
      <x v="1"/>
    </i>
    <i r="2">
      <x v="1"/>
    </i>
    <i>
      <x v="2"/>
    </i>
    <i r="1">
      <x v="2"/>
    </i>
    <i r="2">
      <x v="2"/>
    </i>
    <i r="2">
      <x v="3"/>
    </i>
    <i>
      <x v="3"/>
    </i>
    <i r="1">
      <x v="3"/>
    </i>
    <i r="2">
      <x v="4"/>
    </i>
    <i r="1">
      <x v="4"/>
    </i>
    <i r="2">
      <x v="5"/>
    </i>
    <i r="2">
      <x v="7"/>
    </i>
    <i r="2">
      <x v="8"/>
    </i>
    <i r="1">
      <x v="5"/>
    </i>
    <i r="2">
      <x v="6"/>
    </i>
    <i>
      <x v="4"/>
    </i>
    <i r="1">
      <x v="2"/>
    </i>
    <i r="2">
      <x v="15"/>
    </i>
    <i r="1">
      <x v="6"/>
    </i>
    <i r="2">
      <x v="9"/>
    </i>
    <i r="1">
      <x v="7"/>
    </i>
    <i r="2">
      <x v="10"/>
    </i>
    <i r="1">
      <x v="8"/>
    </i>
    <i r="2">
      <x v="11"/>
    </i>
    <i r="2">
      <x v="13"/>
    </i>
    <i r="2">
      <x v="14"/>
    </i>
    <i r="1">
      <x v="9"/>
    </i>
    <i r="2">
      <x v="12"/>
    </i>
    <i>
      <x v="5"/>
    </i>
    <i r="1">
      <x v="10"/>
    </i>
    <i r="2">
      <x v="16"/>
    </i>
    <i>
      <x v="6"/>
    </i>
    <i r="1">
      <x v="3"/>
    </i>
    <i r="2">
      <x v="18"/>
    </i>
    <i r="1">
      <x v="9"/>
    </i>
    <i r="2">
      <x v="17"/>
    </i>
    <i>
      <x v="7"/>
    </i>
    <i r="1">
      <x v="6"/>
    </i>
    <i r="2">
      <x v="21"/>
    </i>
    <i r="1">
      <x v="10"/>
    </i>
    <i r="2">
      <x v="19"/>
    </i>
    <i r="2">
      <x v="20"/>
    </i>
    <i>
      <x v="8"/>
    </i>
    <i r="1">
      <x v="2"/>
    </i>
    <i r="2">
      <x v="24"/>
    </i>
    <i r="1">
      <x v="4"/>
    </i>
    <i r="2">
      <x v="25"/>
    </i>
    <i r="1">
      <x v="6"/>
    </i>
    <i r="2">
      <x v="23"/>
    </i>
    <i r="1">
      <x v="10"/>
    </i>
    <i r="2">
      <x v="22"/>
    </i>
    <i>
      <x v="9"/>
    </i>
    <i r="1">
      <x v="3"/>
    </i>
    <i r="2">
      <x v="26"/>
    </i>
    <i r="2">
      <x v="27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pageFields count="2">
    <pageField fld="7" hier="-1"/>
    <pageField fld="4" hier="-1"/>
  </pageFields>
  <dataFields count="4">
    <dataField name="CLOSINGS" fld="5" subtotal="count" baseField="0" baseItem="0"/>
    <dataField name="DOLLAR VOLUME" fld="6" baseField="0" baseItem="0" numFmtId="164"/>
    <dataField name="% OF CLOSINGS" fld="5" subtotal="count" showDataAs="percentOfTotal" baseField="0" baseItem="0" numFmtId="10"/>
    <dataField name="% OF DOLLAR VOLUME" fld="6" showDataAs="percentOfTotal" baseField="0" baseItem="0" numFmtId="10"/>
  </dataFields>
  <pivotTableStyleInfo name="PivotStyleDark9" showRowHeaders="1" showColHeaders="1" showRowStripes="0" showColStripes="0" showLastColumn="1"/>
</pivotTableDefinition>
</file>

<file path=xl/pivotTables/pivotTable2.xml><?xml version="1.0" encoding="utf-8"?>
<pivotTableDefinition xmlns="http://schemas.openxmlformats.org/spreadsheetml/2006/main" name="PivotTable2" cacheId="13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compact="0" outline="1" outlineData="1" compactData="0" multipleFieldFilters="0">
  <location ref="A3:F38" firstHeaderRow="1" firstDataRow="2" firstDataCol="2" rowPageCount="1" colPageCount="1"/>
  <pivotFields count="8">
    <pivotField name="TITLE COMPANY" axis="axisRow" compact="0" showAll="0" insertBlankRow="1">
      <items count="16">
        <item m="1" x="11"/>
        <item m="1" x="9"/>
        <item m="1" x="8"/>
        <item m="1" x="10"/>
        <item x="1"/>
        <item m="1" x="14"/>
        <item m="1" x="12"/>
        <item x="4"/>
        <item m="1" x="13"/>
        <item m="1" x="5"/>
        <item m="1" x="7"/>
        <item x="3"/>
        <item m="1" x="6"/>
        <item x="0"/>
        <item x="2"/>
        <item t="default"/>
      </items>
    </pivotField>
    <pivotField compact="0" showAll="0" insertBlankRow="1"/>
    <pivotField axis="axisPage" compact="0" showAll="0" insertBlankRow="1">
      <items count="11">
        <item m="1" x="9"/>
        <item x="3"/>
        <item x="0"/>
        <item x="2"/>
        <item m="1" x="7"/>
        <item x="4"/>
        <item m="1" x="8"/>
        <item m="1" x="6"/>
        <item x="1"/>
        <item m="1" x="5"/>
        <item t="default"/>
      </items>
    </pivotField>
    <pivotField compact="0" showAll="0" insertBlankRow="1"/>
    <pivotField dataField="1" compact="0" showAll="0" insertBlankRow="1"/>
    <pivotField dataField="1" compact="0" numFmtId="166" showAll="0" insertBlankRow="1"/>
    <pivotField compact="0" numFmtId="14" showAll="0" insertBlankRow="1"/>
    <pivotField axis="axisRow" compact="0" showAll="0" insertBlankRow="1">
      <items count="108">
        <item m="1" x="32"/>
        <item m="1" x="93"/>
        <item m="1" x="105"/>
        <item m="1" x="19"/>
        <item m="1" x="61"/>
        <item m="1" x="35"/>
        <item m="1" x="65"/>
        <item m="1" x="34"/>
        <item m="1" x="29"/>
        <item m="1" x="54"/>
        <item m="1" x="43"/>
        <item m="1" x="26"/>
        <item m="1" x="41"/>
        <item m="1" x="17"/>
        <item m="1" x="13"/>
        <item m="1" x="100"/>
        <item m="1" x="25"/>
        <item m="1" x="59"/>
        <item m="1" x="52"/>
        <item m="1" x="88"/>
        <item m="1" x="76"/>
        <item m="1" x="27"/>
        <item m="1" x="33"/>
        <item m="1" x="83"/>
        <item m="1" x="37"/>
        <item m="1" x="63"/>
        <item m="1" x="11"/>
        <item m="1" x="39"/>
        <item m="1" x="38"/>
        <item m="1" x="102"/>
        <item m="1" x="90"/>
        <item m="1" x="106"/>
        <item m="1" x="53"/>
        <item m="1" x="87"/>
        <item m="1" x="12"/>
        <item m="1" x="23"/>
        <item x="1"/>
        <item m="1" x="96"/>
        <item m="1" x="72"/>
        <item m="1" x="81"/>
        <item m="1" x="21"/>
        <item m="1" x="45"/>
        <item m="1" x="86"/>
        <item m="1" x="14"/>
        <item m="1" x="73"/>
        <item m="1" x="98"/>
        <item m="1" x="50"/>
        <item x="2"/>
        <item m="1" x="58"/>
        <item m="1" x="104"/>
        <item m="1" x="75"/>
        <item m="1" x="64"/>
        <item m="1" x="40"/>
        <item m="1" x="103"/>
        <item m="1" x="44"/>
        <item m="1" x="31"/>
        <item m="1" x="67"/>
        <item m="1" x="79"/>
        <item m="1" x="24"/>
        <item m="1" x="94"/>
        <item m="1" x="71"/>
        <item m="1" x="91"/>
        <item m="1" x="20"/>
        <item m="1" x="89"/>
        <item m="1" x="101"/>
        <item m="1" x="70"/>
        <item m="1" x="77"/>
        <item m="1" x="48"/>
        <item m="1" x="99"/>
        <item m="1" x="28"/>
        <item m="1" x="85"/>
        <item m="1" x="95"/>
        <item m="1" x="47"/>
        <item m="1" x="30"/>
        <item m="1" x="51"/>
        <item m="1" x="22"/>
        <item m="1" x="16"/>
        <item m="1" x="69"/>
        <item m="1" x="92"/>
        <item m="1" x="18"/>
        <item m="1" x="82"/>
        <item m="1" x="62"/>
        <item m="1" x="80"/>
        <item m="1" x="68"/>
        <item x="3"/>
        <item m="1" x="74"/>
        <item m="1" x="36"/>
        <item m="1" x="60"/>
        <item m="1" x="15"/>
        <item m="1" x="97"/>
        <item m="1" x="78"/>
        <item m="1" x="84"/>
        <item m="1" x="46"/>
        <item m="1" x="42"/>
        <item m="1" x="66"/>
        <item m="1" x="57"/>
        <item m="1" x="55"/>
        <item m="1" x="49"/>
        <item m="1" x="56"/>
        <item m="1" x="10"/>
        <item x="0"/>
        <item x="4"/>
        <item x="5"/>
        <item x="6"/>
        <item x="7"/>
        <item x="8"/>
        <item x="9"/>
        <item t="default"/>
      </items>
    </pivotField>
  </pivotFields>
  <rowFields count="2">
    <field x="7"/>
    <field x="0"/>
  </rowFields>
  <rowItems count="34">
    <i>
      <x v="36"/>
    </i>
    <i r="1">
      <x v="4"/>
    </i>
    <i r="1">
      <x v="14"/>
    </i>
    <i t="blank">
      <x v="36"/>
    </i>
    <i>
      <x v="47"/>
    </i>
    <i r="1">
      <x v="4"/>
    </i>
    <i t="blank">
      <x v="47"/>
    </i>
    <i>
      <x v="84"/>
    </i>
    <i r="1">
      <x v="4"/>
    </i>
    <i t="blank">
      <x v="84"/>
    </i>
    <i>
      <x v="100"/>
    </i>
    <i r="1">
      <x v="7"/>
    </i>
    <i r="1">
      <x v="13"/>
    </i>
    <i r="1">
      <x v="14"/>
    </i>
    <i t="blank">
      <x v="100"/>
    </i>
    <i>
      <x v="101"/>
    </i>
    <i r="1">
      <x v="4"/>
    </i>
    <i t="blank">
      <x v="101"/>
    </i>
    <i>
      <x v="102"/>
    </i>
    <i r="1">
      <x v="4"/>
    </i>
    <i t="blank">
      <x v="102"/>
    </i>
    <i>
      <x v="103"/>
    </i>
    <i r="1">
      <x v="14"/>
    </i>
    <i t="blank">
      <x v="103"/>
    </i>
    <i>
      <x v="104"/>
    </i>
    <i r="1">
      <x v="11"/>
    </i>
    <i t="blank">
      <x v="104"/>
    </i>
    <i>
      <x v="105"/>
    </i>
    <i r="1">
      <x v="7"/>
    </i>
    <i t="blank">
      <x v="105"/>
    </i>
    <i>
      <x v="106"/>
    </i>
    <i r="1">
      <x v="7"/>
    </i>
    <i t="blank">
      <x v="106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pageFields count="1">
    <pageField fld="2" hier="-1"/>
  </pageFields>
  <dataFields count="4">
    <dataField name="CLOSINGS" fld="4" subtotal="count" baseField="0" baseItem="0"/>
    <dataField name="DOLLAR VOL." fld="5" baseField="0" baseItem="0" numFmtId="164"/>
    <dataField name="% OF CLOSINGS" fld="4" subtotal="count" showDataAs="percentOfTotal" baseField="7" baseItem="0" numFmtId="10"/>
    <dataField name="% OF DOLLAR VOL." fld="5" showDataAs="percentOfTotal" baseField="7" baseItem="0" numFmtId="10"/>
  </dataFields>
  <pivotTableStyleInfo name="PivotStyleDark9" showRowHeaders="1" showColHeaders="1" showRowStripes="1" showColStripes="0" showLastColumn="1"/>
</pivotTableDefinition>
</file>

<file path=xl/tables/table1.xml><?xml version="1.0" encoding="utf-8"?>
<table xmlns="http://schemas.openxmlformats.org/spreadsheetml/2006/main" id="2" name="Table2" displayName="Table2" ref="A4:F13" totalsRowCount="1" headerRowDxfId="18" totalsRowDxfId="15" headerRowBorderDxfId="17" tableBorderDxfId="16" totalsRowBorderDxfId="14">
  <autoFilter ref="A4:F12">
    <filterColumn colId="4"/>
    <filterColumn colId="5"/>
  </autoFilter>
  <tableColumns count="6">
    <tableColumn id="1" name="BUILDER" totalsRowLabel="GRAND TOTAL" totalsRowDxfId="5" dataCellStyle="Normal 2"/>
    <tableColumn id="2" name="CLOSINGS" totalsRowFunction="custom" totalsRowDxfId="4" dataCellStyle="Normal 2">
      <totalsRowFormula>SUM(B5:B12)</totalsRowFormula>
    </tableColumn>
    <tableColumn id="3" name="DOLLARVOL" totalsRowFunction="custom" totalsRowDxfId="3" dataCellStyle="Normal 2">
      <totalsRowFormula>SUM(C5:C12)</totalsRowFormula>
    </tableColumn>
    <tableColumn id="4" name="AVERAGE" totalsRowDxfId="2" dataCellStyle="Normal 2"/>
    <tableColumn id="5" name="% OF CLOSINGS" totalsRowFunction="custom" dataDxfId="13" totalsRowDxfId="1" dataCellStyle="Normal 2">
      <calculatedColumnFormula>Table2[[#This Row],[CLOSINGS]]/$B$14</calculatedColumnFormula>
      <totalsRowFormula>SUM(E5:E12)</totalsRowFormula>
    </tableColumn>
    <tableColumn id="6" name="% OF $$$ VOLUME" totalsRowFunction="custom" dataDxfId="12" totalsRowDxfId="0" dataCellStyle="Normal 2">
      <calculatedColumnFormula>Table2[[#This Row],[DOLLARVOL]]/$C$14</calculatedColumnFormula>
      <totalsRowFormula>SUM(F5:F12)</totalsRowFormula>
    </tableColumn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5" name="Table5" displayName="Table5" ref="A1:J114" totalsRowShown="0" headerRowDxfId="11">
  <autoFilter ref="A1:J114">
    <filterColumn colId="1"/>
    <filterColumn colId="2"/>
    <filterColumn colId="4"/>
    <filterColumn colId="9"/>
  </autoFilter>
  <tableColumns count="10">
    <tableColumn id="1" name="FULLNAME"/>
    <tableColumn id="2" name="RECBY"/>
    <tableColumn id="3" name="BRANCH"/>
    <tableColumn id="4" name="EO"/>
    <tableColumn id="5" name="PROPTYPE"/>
    <tableColumn id="6" name="DOCNUM"/>
    <tableColumn id="7" name="AMOUNT"/>
    <tableColumn id="8" name="SUB"/>
    <tableColumn id="9" name="INSURED"/>
    <tableColumn id="10" name="RECDATE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id="4" name="Table4" displayName="Table4" ref="A1:H20" totalsRowShown="0" headerRowDxfId="10">
  <autoFilter ref="A1:H20"/>
  <sortState ref="A2:H295">
    <sortCondition ref="D1:D295"/>
  </sortState>
  <tableColumns count="8">
    <tableColumn id="1" name="FULLNAME"/>
    <tableColumn id="2" name="RECBY"/>
    <tableColumn id="3" name="TYPELOAN"/>
    <tableColumn id="4" name="APN"/>
    <tableColumn id="5" name="DOCNUM"/>
    <tableColumn id="6" name="AMOUNT"/>
    <tableColumn id="7" name="RECDATE"/>
    <tableColumn id="8" name="LENDER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id="6" name="Table6" displayName="Table6" ref="A1:E133" totalsRowShown="0" headerRowDxfId="9" headerRowBorderDxfId="8" tableBorderDxfId="7" totalsRowBorderDxfId="6">
  <autoFilter ref="A1:E133"/>
  <tableColumns count="5">
    <tableColumn id="1" name="FULLNAME"/>
    <tableColumn id="2" name="RECBY"/>
    <tableColumn id="3" name="AMOUNT"/>
    <tableColumn id="4" name="RECDATE"/>
    <tableColumn id="5" name="DOCTYPE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datasourcenev.com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datasourcenev.com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datasourcenev.com/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vmlDrawing" Target="../drawings/vmlDrawing2.v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G43"/>
  <sheetViews>
    <sheetView tabSelected="1" workbookViewId="0">
      <selection activeCell="G1" sqref="G1"/>
    </sheetView>
  </sheetViews>
  <sheetFormatPr defaultRowHeight="13.2"/>
  <cols>
    <col min="1" max="1" width="30.33203125" customWidth="1"/>
    <col min="2" max="2" width="11.5546875" style="43" customWidth="1"/>
    <col min="3" max="3" width="18" style="38" customWidth="1"/>
    <col min="4" max="4" width="13.109375" style="9" customWidth="1"/>
    <col min="5" max="5" width="18.88671875" style="9" customWidth="1"/>
    <col min="6" max="6" width="12.88671875" customWidth="1"/>
    <col min="7" max="7" width="18.5546875" customWidth="1"/>
  </cols>
  <sheetData>
    <row r="1" spans="1:7" ht="15.6">
      <c r="A1" s="1" t="s">
        <v>46</v>
      </c>
    </row>
    <row r="2" spans="1:7">
      <c r="A2" s="2" t="s">
        <v>54</v>
      </c>
    </row>
    <row r="3" spans="1:7">
      <c r="A3" s="2"/>
    </row>
    <row r="4" spans="1:7" ht="13.8" thickBot="1">
      <c r="A4" s="2"/>
    </row>
    <row r="5" spans="1:7" ht="16.2" thickBot="1">
      <c r="A5" s="128" t="s">
        <v>4</v>
      </c>
      <c r="B5" s="129"/>
      <c r="C5" s="129"/>
      <c r="D5" s="129"/>
      <c r="E5" s="129"/>
      <c r="F5" s="129"/>
      <c r="G5" s="130"/>
    </row>
    <row r="6" spans="1:7">
      <c r="A6" s="6" t="s">
        <v>7</v>
      </c>
      <c r="B6" s="45" t="s">
        <v>8</v>
      </c>
      <c r="C6" s="26" t="s">
        <v>9</v>
      </c>
      <c r="D6" s="8" t="s">
        <v>8</v>
      </c>
      <c r="E6" s="8" t="s">
        <v>9</v>
      </c>
      <c r="F6" s="7" t="s">
        <v>8</v>
      </c>
      <c r="G6" s="7" t="s">
        <v>9</v>
      </c>
    </row>
    <row r="7" spans="1:7">
      <c r="A7" s="138" t="s">
        <v>55</v>
      </c>
      <c r="B7" s="139">
        <v>47</v>
      </c>
      <c r="C7" s="140">
        <v>57498814.5</v>
      </c>
      <c r="D7" s="141">
        <f t="shared" ref="D7:D15" si="0">B7/$B$16</f>
        <v>0.41592920353982299</v>
      </c>
      <c r="E7" s="141">
        <f t="shared" ref="E7:E15" si="1">C7/$C$16</f>
        <v>0.41023161794394514</v>
      </c>
      <c r="F7" s="142">
        <v>1</v>
      </c>
      <c r="G7" s="142">
        <f>RANK(C7,$C$7:$C$15)</f>
        <v>1</v>
      </c>
    </row>
    <row r="8" spans="1:7">
      <c r="A8" s="85" t="s">
        <v>63</v>
      </c>
      <c r="B8" s="81">
        <v>22</v>
      </c>
      <c r="C8" s="118">
        <v>35689585</v>
      </c>
      <c r="D8" s="23">
        <f t="shared" si="0"/>
        <v>0.19469026548672566</v>
      </c>
      <c r="E8" s="23">
        <f t="shared" si="1"/>
        <v>0.25463127067251023</v>
      </c>
      <c r="F8" s="74">
        <v>2</v>
      </c>
      <c r="G8" s="105">
        <f>RANK(C8,$C$7:$C$15)</f>
        <v>2</v>
      </c>
    </row>
    <row r="9" spans="1:7">
      <c r="A9" s="67" t="s">
        <v>76</v>
      </c>
      <c r="B9" s="68">
        <v>14</v>
      </c>
      <c r="C9" s="69">
        <v>9078000</v>
      </c>
      <c r="D9" s="23">
        <f t="shared" ref="D9" si="2">B9/$B$16</f>
        <v>0.12389380530973451</v>
      </c>
      <c r="E9" s="23">
        <f t="shared" ref="E9" si="3">C9/$C$16</f>
        <v>6.4767989741686488E-2</v>
      </c>
      <c r="F9" s="74">
        <v>3</v>
      </c>
      <c r="G9" s="105">
        <f>RANK(C9,$C$7:$C$15)</f>
        <v>4</v>
      </c>
    </row>
    <row r="10" spans="1:7">
      <c r="A10" s="85" t="s">
        <v>67</v>
      </c>
      <c r="B10" s="81">
        <v>9</v>
      </c>
      <c r="C10" s="118">
        <v>7840200</v>
      </c>
      <c r="D10" s="23">
        <f t="shared" si="0"/>
        <v>7.9646017699115043E-2</v>
      </c>
      <c r="E10" s="23">
        <f t="shared" si="1"/>
        <v>5.5936769461640272E-2</v>
      </c>
      <c r="F10" s="74">
        <v>4</v>
      </c>
      <c r="G10" s="105">
        <f>RANK(C10,$C$7:$C$15)</f>
        <v>5</v>
      </c>
    </row>
    <row r="11" spans="1:7">
      <c r="A11" s="67" t="s">
        <v>69</v>
      </c>
      <c r="B11" s="68">
        <v>8</v>
      </c>
      <c r="C11" s="69">
        <v>22844000</v>
      </c>
      <c r="D11" s="23">
        <f t="shared" si="0"/>
        <v>7.0796460176991149E-2</v>
      </c>
      <c r="E11" s="23">
        <f t="shared" si="1"/>
        <v>0.16298303124687002</v>
      </c>
      <c r="F11" s="74">
        <v>5</v>
      </c>
      <c r="G11" s="105">
        <f>RANK(C11,$C$7:$C$15)</f>
        <v>3</v>
      </c>
    </row>
    <row r="12" spans="1:7">
      <c r="A12" s="67" t="s">
        <v>88</v>
      </c>
      <c r="B12" s="68">
        <v>5</v>
      </c>
      <c r="C12" s="69">
        <v>3141231</v>
      </c>
      <c r="D12" s="23">
        <f t="shared" si="0"/>
        <v>4.4247787610619468E-2</v>
      </c>
      <c r="E12" s="23">
        <f t="shared" si="1"/>
        <v>2.2411458160857853E-2</v>
      </c>
      <c r="F12" s="74">
        <v>6</v>
      </c>
      <c r="G12" s="105">
        <f>RANK(C12,$C$7:$C$15)</f>
        <v>6</v>
      </c>
    </row>
    <row r="13" spans="1:7">
      <c r="A13" s="67" t="s">
        <v>104</v>
      </c>
      <c r="B13" s="68">
        <v>5</v>
      </c>
      <c r="C13" s="69">
        <v>2553000</v>
      </c>
      <c r="D13" s="23">
        <f t="shared" si="0"/>
        <v>4.4247787610619468E-2</v>
      </c>
      <c r="E13" s="23">
        <f t="shared" si="1"/>
        <v>1.8214659375470985E-2</v>
      </c>
      <c r="F13" s="74">
        <v>6</v>
      </c>
      <c r="G13" s="105">
        <f>RANK(C13,$C$7:$C$15)</f>
        <v>7</v>
      </c>
    </row>
    <row r="14" spans="1:7">
      <c r="A14" s="85" t="s">
        <v>96</v>
      </c>
      <c r="B14" s="81">
        <v>2</v>
      </c>
      <c r="C14" s="118">
        <v>967000</v>
      </c>
      <c r="D14" s="23">
        <f t="shared" si="0"/>
        <v>1.7699115044247787E-2</v>
      </c>
      <c r="E14" s="23">
        <f t="shared" si="1"/>
        <v>6.899167887223048E-3</v>
      </c>
      <c r="F14" s="74">
        <v>7</v>
      </c>
      <c r="G14" s="105">
        <f>RANK(C14,$C$7:$C$15)</f>
        <v>8</v>
      </c>
    </row>
    <row r="15" spans="1:7">
      <c r="A15" s="67" t="s">
        <v>71</v>
      </c>
      <c r="B15" s="68">
        <v>1</v>
      </c>
      <c r="C15" s="69">
        <v>550000</v>
      </c>
      <c r="D15" s="23">
        <f t="shared" si="0"/>
        <v>8.8495575221238937E-3</v>
      </c>
      <c r="E15" s="23">
        <f t="shared" si="1"/>
        <v>3.9240355097959426E-3</v>
      </c>
      <c r="F15" s="74">
        <v>8</v>
      </c>
      <c r="G15" s="105">
        <f>RANK(C15,$C$7:$C$15)</f>
        <v>9</v>
      </c>
    </row>
    <row r="16" spans="1:7">
      <c r="A16" s="82" t="s">
        <v>23</v>
      </c>
      <c r="B16" s="83">
        <f>SUM(B7:B15)</f>
        <v>113</v>
      </c>
      <c r="C16" s="84">
        <f>SUM(C7:C15)</f>
        <v>140161830.5</v>
      </c>
      <c r="D16" s="30">
        <f>SUM(D7:D15)</f>
        <v>0.99999999999999989</v>
      </c>
      <c r="E16" s="30">
        <f>SUM(E7:E15)</f>
        <v>1</v>
      </c>
      <c r="F16" s="31"/>
      <c r="G16" s="31"/>
    </row>
    <row r="17" spans="1:7" ht="13.8" thickBot="1">
      <c r="A17" s="78"/>
      <c r="B17" s="79"/>
      <c r="C17" s="80"/>
    </row>
    <row r="18" spans="1:7" ht="16.2" thickBot="1">
      <c r="A18" s="131" t="s">
        <v>10</v>
      </c>
      <c r="B18" s="132"/>
      <c r="C18" s="132"/>
      <c r="D18" s="132"/>
      <c r="E18" s="132"/>
      <c r="F18" s="132"/>
      <c r="G18" s="133"/>
    </row>
    <row r="19" spans="1:7">
      <c r="A19" s="3"/>
      <c r="B19" s="44"/>
      <c r="C19" s="39"/>
      <c r="D19" s="4" t="s">
        <v>5</v>
      </c>
      <c r="E19" s="4" t="s">
        <v>5</v>
      </c>
      <c r="F19" s="5" t="s">
        <v>6</v>
      </c>
      <c r="G19" s="5" t="s">
        <v>6</v>
      </c>
    </row>
    <row r="20" spans="1:7">
      <c r="A20" s="6" t="s">
        <v>11</v>
      </c>
      <c r="B20" s="45" t="s">
        <v>8</v>
      </c>
      <c r="C20" s="26" t="s">
        <v>9</v>
      </c>
      <c r="D20" s="8" t="s">
        <v>8</v>
      </c>
      <c r="E20" s="8" t="s">
        <v>9</v>
      </c>
      <c r="F20" s="7" t="s">
        <v>8</v>
      </c>
      <c r="G20" s="7" t="s">
        <v>9</v>
      </c>
    </row>
    <row r="21" spans="1:7">
      <c r="A21" s="138" t="s">
        <v>55</v>
      </c>
      <c r="B21" s="139">
        <v>10</v>
      </c>
      <c r="C21" s="140">
        <v>8156750</v>
      </c>
      <c r="D21" s="143">
        <f>B21/$B$26</f>
        <v>0.52631578947368418</v>
      </c>
      <c r="E21" s="143">
        <f>C21/$C$26</f>
        <v>0.49711336915153975</v>
      </c>
      <c r="F21" s="144">
        <v>1</v>
      </c>
      <c r="G21" s="144">
        <f>RANK(C21,$C$21:$C$25)</f>
        <v>1</v>
      </c>
    </row>
    <row r="22" spans="1:7">
      <c r="A22" s="67" t="s">
        <v>67</v>
      </c>
      <c r="B22" s="68">
        <v>3</v>
      </c>
      <c r="C22" s="69">
        <v>6083750</v>
      </c>
      <c r="D22" s="23">
        <f>B22/$B$26</f>
        <v>0.15789473684210525</v>
      </c>
      <c r="E22" s="23">
        <f>C22/$C$26</f>
        <v>0.37077432305460878</v>
      </c>
      <c r="F22" s="74">
        <v>2</v>
      </c>
      <c r="G22" s="74">
        <f>RANK(C22,$C$21:$C$25)</f>
        <v>2</v>
      </c>
    </row>
    <row r="23" spans="1:7">
      <c r="A23" s="67" t="s">
        <v>76</v>
      </c>
      <c r="B23" s="68">
        <v>3</v>
      </c>
      <c r="C23" s="69">
        <v>1091470</v>
      </c>
      <c r="D23" s="23">
        <f>B23/$B$26</f>
        <v>0.15789473684210525</v>
      </c>
      <c r="E23" s="23">
        <f>C23/$C$26</f>
        <v>6.6519671318580456E-2</v>
      </c>
      <c r="F23" s="74">
        <v>2</v>
      </c>
      <c r="G23" s="74">
        <f>RANK(C23,$C$21:$C$25)</f>
        <v>3</v>
      </c>
    </row>
    <row r="24" spans="1:7">
      <c r="A24" s="67" t="s">
        <v>88</v>
      </c>
      <c r="B24" s="68">
        <v>2</v>
      </c>
      <c r="C24" s="69">
        <v>886259</v>
      </c>
      <c r="D24" s="23">
        <f>B24/$B$26</f>
        <v>0.10526315789473684</v>
      </c>
      <c r="E24" s="23">
        <f>C24/$C$26</f>
        <v>5.4013080875455845E-2</v>
      </c>
      <c r="F24" s="74">
        <v>3</v>
      </c>
      <c r="G24" s="74">
        <f>RANK(C24,$C$21:$C$25)</f>
        <v>4</v>
      </c>
    </row>
    <row r="25" spans="1:7">
      <c r="A25" s="67" t="s">
        <v>104</v>
      </c>
      <c r="B25" s="68">
        <v>1</v>
      </c>
      <c r="C25" s="69">
        <v>190000</v>
      </c>
      <c r="D25" s="23">
        <f>B25/$B$26</f>
        <v>5.2631578947368418E-2</v>
      </c>
      <c r="E25" s="23">
        <f>C25/$C$26</f>
        <v>1.1579555599815191E-2</v>
      </c>
      <c r="F25" s="74">
        <v>4</v>
      </c>
      <c r="G25" s="74">
        <f>RANK(C25,$C$21:$C$25)</f>
        <v>5</v>
      </c>
    </row>
    <row r="26" spans="1:7">
      <c r="A26" s="32" t="s">
        <v>23</v>
      </c>
      <c r="B26" s="46">
        <f>SUM(B21:B25)</f>
        <v>19</v>
      </c>
      <c r="C26" s="33">
        <f>SUM(C21:C25)</f>
        <v>16408229</v>
      </c>
      <c r="D26" s="30">
        <f>SUM(D21:D25)</f>
        <v>1</v>
      </c>
      <c r="E26" s="30">
        <f>SUM(E21:E25)</f>
        <v>1</v>
      </c>
      <c r="F26" s="31"/>
      <c r="G26" s="31"/>
    </row>
    <row r="27" spans="1:7" ht="13.8" thickBot="1"/>
    <row r="28" spans="1:7" ht="16.2" thickBot="1">
      <c r="A28" s="128" t="s">
        <v>12</v>
      </c>
      <c r="B28" s="129"/>
      <c r="C28" s="129"/>
      <c r="D28" s="129"/>
      <c r="E28" s="129"/>
      <c r="F28" s="129"/>
      <c r="G28" s="130"/>
    </row>
    <row r="29" spans="1:7">
      <c r="A29" s="3"/>
      <c r="B29" s="44"/>
      <c r="C29" s="39"/>
      <c r="D29" s="4" t="s">
        <v>5</v>
      </c>
      <c r="E29" s="4" t="s">
        <v>5</v>
      </c>
      <c r="F29" s="5" t="s">
        <v>6</v>
      </c>
      <c r="G29" s="5" t="s">
        <v>6</v>
      </c>
    </row>
    <row r="30" spans="1:7">
      <c r="A30" s="6" t="s">
        <v>11</v>
      </c>
      <c r="B30" s="45" t="s">
        <v>8</v>
      </c>
      <c r="C30" s="26" t="s">
        <v>9</v>
      </c>
      <c r="D30" s="8" t="s">
        <v>8</v>
      </c>
      <c r="E30" s="8" t="s">
        <v>9</v>
      </c>
      <c r="F30" s="7" t="s">
        <v>8</v>
      </c>
      <c r="G30" s="7" t="s">
        <v>9</v>
      </c>
    </row>
    <row r="31" spans="1:7">
      <c r="A31" s="138" t="s">
        <v>55</v>
      </c>
      <c r="B31" s="139">
        <v>57</v>
      </c>
      <c r="C31" s="140">
        <v>65655564.5</v>
      </c>
      <c r="D31" s="143">
        <f t="shared" ref="D31:D38" si="4">B31/$B$40</f>
        <v>0.43181818181818182</v>
      </c>
      <c r="E31" s="143">
        <f t="shared" ref="E31:E38" si="5">C31/$C$40</f>
        <v>0.41933665165401562</v>
      </c>
      <c r="F31" s="144">
        <v>1</v>
      </c>
      <c r="G31" s="144">
        <f>RANK(C31,$C$31:$C$39)</f>
        <v>1</v>
      </c>
    </row>
    <row r="32" spans="1:7">
      <c r="A32" s="67" t="s">
        <v>63</v>
      </c>
      <c r="B32" s="68">
        <v>22</v>
      </c>
      <c r="C32" s="69">
        <v>35689585</v>
      </c>
      <c r="D32" s="23">
        <f t="shared" si="4"/>
        <v>0.16666666666666666</v>
      </c>
      <c r="E32" s="23">
        <f t="shared" si="5"/>
        <v>0.22794642292385409</v>
      </c>
      <c r="F32" s="74">
        <v>2</v>
      </c>
      <c r="G32" s="74">
        <f>RANK(C32,$C$31:$C$39)</f>
        <v>2</v>
      </c>
    </row>
    <row r="33" spans="1:7">
      <c r="A33" s="67" t="s">
        <v>76</v>
      </c>
      <c r="B33" s="68">
        <v>17</v>
      </c>
      <c r="C33" s="69">
        <v>10169470</v>
      </c>
      <c r="D33" s="23">
        <f t="shared" si="4"/>
        <v>0.12878787878787878</v>
      </c>
      <c r="E33" s="23">
        <f t="shared" si="5"/>
        <v>6.4951562466513596E-2</v>
      </c>
      <c r="F33" s="74">
        <v>3</v>
      </c>
      <c r="G33" s="74">
        <f>RANK(C33,$C$31:$C$39)</f>
        <v>5</v>
      </c>
    </row>
    <row r="34" spans="1:7">
      <c r="A34" s="67" t="s">
        <v>67</v>
      </c>
      <c r="B34" s="68">
        <v>12</v>
      </c>
      <c r="C34" s="69">
        <v>13923950</v>
      </c>
      <c r="D34" s="23">
        <f t="shared" ref="D34" si="6">B34/$B$40</f>
        <v>9.0909090909090912E-2</v>
      </c>
      <c r="E34" s="23">
        <f t="shared" ref="E34" si="7">C34/$C$40</f>
        <v>8.8931115211079034E-2</v>
      </c>
      <c r="F34" s="74">
        <v>4</v>
      </c>
      <c r="G34" s="74">
        <f>RANK(C34,$C$31:$C$39)</f>
        <v>4</v>
      </c>
    </row>
    <row r="35" spans="1:7">
      <c r="A35" s="67" t="s">
        <v>69</v>
      </c>
      <c r="B35" s="68">
        <v>8</v>
      </c>
      <c r="C35" s="69">
        <v>22844000</v>
      </c>
      <c r="D35" s="23">
        <f t="shared" si="4"/>
        <v>6.0606060606060608E-2</v>
      </c>
      <c r="E35" s="23">
        <f t="shared" si="5"/>
        <v>0.14590273563765235</v>
      </c>
      <c r="F35" s="74">
        <v>5</v>
      </c>
      <c r="G35" s="74">
        <f>RANK(C35,$C$31:$C$39)</f>
        <v>3</v>
      </c>
    </row>
    <row r="36" spans="1:7">
      <c r="A36" s="67" t="s">
        <v>88</v>
      </c>
      <c r="B36" s="68">
        <v>7</v>
      </c>
      <c r="C36" s="69">
        <v>4027490</v>
      </c>
      <c r="D36" s="23">
        <f t="shared" si="4"/>
        <v>5.3030303030303032E-2</v>
      </c>
      <c r="E36" s="23">
        <f t="shared" si="5"/>
        <v>2.5723244998830698E-2</v>
      </c>
      <c r="F36" s="74">
        <v>6</v>
      </c>
      <c r="G36" s="74">
        <f>RANK(C36,$C$31:$C$39)</f>
        <v>6</v>
      </c>
    </row>
    <row r="37" spans="1:7">
      <c r="A37" s="67" t="s">
        <v>104</v>
      </c>
      <c r="B37" s="68">
        <v>6</v>
      </c>
      <c r="C37" s="69">
        <v>2743000</v>
      </c>
      <c r="D37" s="23">
        <f t="shared" si="4"/>
        <v>4.5454545454545456E-2</v>
      </c>
      <c r="E37" s="23">
        <f t="shared" si="5"/>
        <v>1.751931377403609E-2</v>
      </c>
      <c r="F37" s="74">
        <v>7</v>
      </c>
      <c r="G37" s="74">
        <f>RANK(C37,$C$31:$C$39)</f>
        <v>7</v>
      </c>
    </row>
    <row r="38" spans="1:7">
      <c r="A38" s="67" t="s">
        <v>96</v>
      </c>
      <c r="B38" s="68">
        <v>2</v>
      </c>
      <c r="C38" s="69">
        <v>967000</v>
      </c>
      <c r="D38" s="23">
        <f t="shared" si="4"/>
        <v>1.5151515151515152E-2</v>
      </c>
      <c r="E38" s="23">
        <f t="shared" si="5"/>
        <v>6.1761488951851615E-3</v>
      </c>
      <c r="F38" s="74">
        <v>8</v>
      </c>
      <c r="G38" s="74">
        <f>RANK(C38,$C$31:$C$39)</f>
        <v>8</v>
      </c>
    </row>
    <row r="39" spans="1:7">
      <c r="A39" s="67" t="s">
        <v>71</v>
      </c>
      <c r="B39" s="68">
        <v>1</v>
      </c>
      <c r="C39" s="69">
        <v>550000</v>
      </c>
      <c r="D39" s="23">
        <f>B39/$B$40</f>
        <v>7.575757575757576E-3</v>
      </c>
      <c r="E39" s="23">
        <f>C39/$C$40</f>
        <v>3.512804438833339E-3</v>
      </c>
      <c r="F39" s="74">
        <v>9</v>
      </c>
      <c r="G39" s="74">
        <f>RANK(C39,$C$31:$C$39)</f>
        <v>9</v>
      </c>
    </row>
    <row r="40" spans="1:7">
      <c r="A40" s="32" t="s">
        <v>23</v>
      </c>
      <c r="B40" s="47">
        <f>SUM(B31:B39)</f>
        <v>132</v>
      </c>
      <c r="C40" s="37">
        <f>SUM(C31:C39)</f>
        <v>156570059.5</v>
      </c>
      <c r="D40" s="30">
        <f>SUM(D31:D39)</f>
        <v>1</v>
      </c>
      <c r="E40" s="30">
        <f>SUM(E31:E39)</f>
        <v>0.99999999999999978</v>
      </c>
      <c r="F40" s="31"/>
      <c r="G40" s="31"/>
    </row>
    <row r="42" spans="1:7">
      <c r="A42" s="134" t="s">
        <v>24</v>
      </c>
      <c r="B42" s="134"/>
      <c r="C42" s="134"/>
      <c r="D42" s="104" t="s">
        <v>43</v>
      </c>
    </row>
    <row r="43" spans="1:7">
      <c r="A43" s="20" t="s">
        <v>25</v>
      </c>
    </row>
  </sheetData>
  <sortState ref="A57:C76">
    <sortCondition descending="1" ref="B57"/>
    <sortCondition descending="1" ref="C57"/>
  </sortState>
  <mergeCells count="4">
    <mergeCell ref="A5:G5"/>
    <mergeCell ref="A18:G18"/>
    <mergeCell ref="A28:G28"/>
    <mergeCell ref="A42:C42"/>
  </mergeCells>
  <phoneticPr fontId="2" type="noConversion"/>
  <hyperlinks>
    <hyperlink ref="A43" r:id="rId1"/>
  </hyperlinks>
  <pageMargins left="0.75" right="0.75" top="1" bottom="1" header="0.5" footer="0.5"/>
  <pageSetup scale="73" orientation="portrait" horizontalDpi="300" verticalDpi="300" r:id="rId2"/>
  <headerFooter alignWithMargins="0">
    <oddFooter>Page &amp;P of &amp;N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G58"/>
  <sheetViews>
    <sheetView workbookViewId="0">
      <selection activeCell="G1" sqref="G1"/>
    </sheetView>
  </sheetViews>
  <sheetFormatPr defaultRowHeight="13.2"/>
  <cols>
    <col min="1" max="1" width="30.33203125" customWidth="1"/>
    <col min="2" max="2" width="12.109375" style="63" customWidth="1"/>
    <col min="3" max="3" width="16.109375" style="93" customWidth="1"/>
    <col min="4" max="4" width="12" style="9" customWidth="1"/>
    <col min="5" max="5" width="16.44140625" style="9" customWidth="1"/>
    <col min="6" max="6" width="13.88671875" customWidth="1"/>
    <col min="7" max="7" width="17.33203125" customWidth="1"/>
    <col min="9" max="9" width="53.5546875" customWidth="1"/>
  </cols>
  <sheetData>
    <row r="1" spans="1:7" ht="15.6">
      <c r="A1" s="1" t="s">
        <v>48</v>
      </c>
    </row>
    <row r="2" spans="1:7">
      <c r="A2" s="2" t="str">
        <f>'OVERALL STATS'!A2</f>
        <v>Reporting Period: AUGUST, 2024</v>
      </c>
    </row>
    <row r="3" spans="1:7" ht="13.8" thickBot="1"/>
    <row r="4" spans="1:7" ht="16.2" thickBot="1">
      <c r="A4" s="128" t="s">
        <v>13</v>
      </c>
      <c r="B4" s="129"/>
      <c r="C4" s="129"/>
      <c r="D4" s="129"/>
      <c r="E4" s="129"/>
      <c r="F4" s="129"/>
      <c r="G4" s="130"/>
    </row>
    <row r="5" spans="1:7">
      <c r="A5" s="3"/>
      <c r="B5" s="102"/>
      <c r="C5" s="94"/>
      <c r="D5" s="10" t="s">
        <v>5</v>
      </c>
      <c r="E5" s="10" t="s">
        <v>5</v>
      </c>
      <c r="F5" s="11" t="s">
        <v>6</v>
      </c>
      <c r="G5" s="11" t="s">
        <v>6</v>
      </c>
    </row>
    <row r="6" spans="1:7">
      <c r="A6" s="12" t="s">
        <v>7</v>
      </c>
      <c r="B6" s="12" t="s">
        <v>8</v>
      </c>
      <c r="C6" s="95" t="s">
        <v>9</v>
      </c>
      <c r="D6" s="13" t="s">
        <v>8</v>
      </c>
      <c r="E6" s="13" t="s">
        <v>9</v>
      </c>
      <c r="F6" s="14" t="s">
        <v>8</v>
      </c>
      <c r="G6" s="14" t="s">
        <v>9</v>
      </c>
    </row>
    <row r="7" spans="1:7">
      <c r="A7" s="145" t="s">
        <v>55</v>
      </c>
      <c r="B7" s="146">
        <v>34</v>
      </c>
      <c r="C7" s="147">
        <v>42669500</v>
      </c>
      <c r="D7" s="148">
        <f>B7/$B$15</f>
        <v>0.35416666666666669</v>
      </c>
      <c r="E7" s="143">
        <f>C7/$C$15</f>
        <v>0.36272854014749817</v>
      </c>
      <c r="F7" s="144">
        <v>1</v>
      </c>
      <c r="G7" s="144">
        <f>RANK(C7,$C$7:$C$14)</f>
        <v>1</v>
      </c>
    </row>
    <row r="8" spans="1:7">
      <c r="A8" s="35" t="s">
        <v>63</v>
      </c>
      <c r="B8" s="36">
        <v>19</v>
      </c>
      <c r="C8" s="96">
        <v>28541871</v>
      </c>
      <c r="D8" s="27">
        <f>B8/$B$15</f>
        <v>0.19791666666666666</v>
      </c>
      <c r="E8" s="23">
        <f>C8/$C$15</f>
        <v>0.24263118154438684</v>
      </c>
      <c r="F8" s="74">
        <v>2</v>
      </c>
      <c r="G8" s="74">
        <f>RANK(C8,$C$7:$C$14)</f>
        <v>2</v>
      </c>
    </row>
    <row r="9" spans="1:7">
      <c r="A9" s="35" t="s">
        <v>76</v>
      </c>
      <c r="B9" s="36">
        <v>14</v>
      </c>
      <c r="C9" s="96">
        <v>9078000</v>
      </c>
      <c r="D9" s="27">
        <f t="shared" ref="D9" si="0">B9/$B$15</f>
        <v>0.14583333333333334</v>
      </c>
      <c r="E9" s="23">
        <f t="shared" ref="E9" si="1">C9/$C$15</f>
        <v>7.7171039910450989E-2</v>
      </c>
      <c r="F9" s="74">
        <v>3</v>
      </c>
      <c r="G9" s="74">
        <f>RANK(C9,$C$7:$C$14)</f>
        <v>4</v>
      </c>
    </row>
    <row r="10" spans="1:7">
      <c r="A10" s="35" t="s">
        <v>67</v>
      </c>
      <c r="B10" s="36">
        <v>9</v>
      </c>
      <c r="C10" s="96">
        <v>7840200</v>
      </c>
      <c r="D10" s="27">
        <f>B10/$B$15</f>
        <v>9.375E-2</v>
      </c>
      <c r="E10" s="23">
        <f>C10/$C$15</f>
        <v>6.6648643655641979E-2</v>
      </c>
      <c r="F10" s="74">
        <v>4</v>
      </c>
      <c r="G10" s="74">
        <f>RANK(C10,$C$7:$C$14)</f>
        <v>5</v>
      </c>
    </row>
    <row r="11" spans="1:7">
      <c r="A11" s="35" t="s">
        <v>69</v>
      </c>
      <c r="B11" s="36">
        <v>8</v>
      </c>
      <c r="C11" s="96">
        <v>22844000</v>
      </c>
      <c r="D11" s="27">
        <f>B11/$B$15</f>
        <v>8.3333333333333329E-2</v>
      </c>
      <c r="E11" s="23">
        <f>C11/$C$15</f>
        <v>0.19419423173764513</v>
      </c>
      <c r="F11" s="74">
        <v>5</v>
      </c>
      <c r="G11" s="74">
        <f>RANK(C11,$C$7:$C$14)</f>
        <v>3</v>
      </c>
    </row>
    <row r="12" spans="1:7">
      <c r="A12" s="35" t="s">
        <v>88</v>
      </c>
      <c r="B12" s="36">
        <v>5</v>
      </c>
      <c r="C12" s="96">
        <v>3141231</v>
      </c>
      <c r="D12" s="27">
        <f>B12/$B$15</f>
        <v>5.2083333333333336E-2</v>
      </c>
      <c r="E12" s="23">
        <f>C12/$C$15</f>
        <v>2.6703245524228449E-2</v>
      </c>
      <c r="F12" s="74">
        <v>6</v>
      </c>
      <c r="G12" s="74">
        <f>RANK(C12,$C$7:$C$14)</f>
        <v>6</v>
      </c>
    </row>
    <row r="13" spans="1:7">
      <c r="A13" s="35" t="s">
        <v>104</v>
      </c>
      <c r="B13" s="36">
        <v>5</v>
      </c>
      <c r="C13" s="96">
        <v>2553000</v>
      </c>
      <c r="D13" s="27">
        <f>B13/$B$15</f>
        <v>5.2083333333333336E-2</v>
      </c>
      <c r="E13" s="23">
        <f>C13/$C$15</f>
        <v>2.1702761058755383E-2</v>
      </c>
      <c r="F13" s="74">
        <v>6</v>
      </c>
      <c r="G13" s="74">
        <f>RANK(C13,$C$7:$C$14)</f>
        <v>7</v>
      </c>
    </row>
    <row r="14" spans="1:7">
      <c r="A14" s="35" t="s">
        <v>96</v>
      </c>
      <c r="B14" s="36">
        <v>2</v>
      </c>
      <c r="C14" s="96">
        <v>967000</v>
      </c>
      <c r="D14" s="27">
        <f>B14/$B$15</f>
        <v>2.0833333333333332E-2</v>
      </c>
      <c r="E14" s="23">
        <f>C14/$C$15</f>
        <v>8.2203564213930505E-3</v>
      </c>
      <c r="F14" s="74">
        <v>7</v>
      </c>
      <c r="G14" s="74">
        <f>RANK(C14,$C$7:$C$14)</f>
        <v>8</v>
      </c>
    </row>
    <row r="15" spans="1:7">
      <c r="A15" s="28" t="s">
        <v>23</v>
      </c>
      <c r="B15" s="29">
        <f>SUM(B7:B14)</f>
        <v>96</v>
      </c>
      <c r="C15" s="97">
        <f>SUM(C7:C14)</f>
        <v>117634802</v>
      </c>
      <c r="D15" s="30">
        <f>SUM(D7:D14)</f>
        <v>1.0000000000000002</v>
      </c>
      <c r="E15" s="30">
        <f>SUM(E7:E14)</f>
        <v>0.99999999999999989</v>
      </c>
      <c r="F15" s="31"/>
      <c r="G15" s="31"/>
    </row>
    <row r="16" spans="1:7" ht="13.8" thickBot="1"/>
    <row r="17" spans="1:7" ht="16.2" thickBot="1">
      <c r="A17" s="128" t="s">
        <v>14</v>
      </c>
      <c r="B17" s="129"/>
      <c r="C17" s="129"/>
      <c r="D17" s="129"/>
      <c r="E17" s="129"/>
      <c r="F17" s="129"/>
      <c r="G17" s="130"/>
    </row>
    <row r="18" spans="1:7">
      <c r="A18" s="3"/>
      <c r="B18" s="102"/>
      <c r="C18" s="94"/>
      <c r="D18" s="10" t="s">
        <v>5</v>
      </c>
      <c r="E18" s="10" t="s">
        <v>5</v>
      </c>
      <c r="F18" s="11" t="s">
        <v>6</v>
      </c>
      <c r="G18" s="15" t="s">
        <v>6</v>
      </c>
    </row>
    <row r="19" spans="1:7">
      <c r="A19" s="12" t="s">
        <v>7</v>
      </c>
      <c r="B19" s="12" t="s">
        <v>8</v>
      </c>
      <c r="C19" s="95" t="s">
        <v>9</v>
      </c>
      <c r="D19" s="13" t="s">
        <v>8</v>
      </c>
      <c r="E19" s="13" t="s">
        <v>9</v>
      </c>
      <c r="F19" s="14" t="s">
        <v>8</v>
      </c>
      <c r="G19" s="16" t="s">
        <v>9</v>
      </c>
    </row>
    <row r="20" spans="1:7">
      <c r="A20" s="149" t="s">
        <v>55</v>
      </c>
      <c r="B20" s="146">
        <v>13</v>
      </c>
      <c r="C20" s="147">
        <v>14829314.5</v>
      </c>
      <c r="D20" s="148">
        <f>B20/$B$23</f>
        <v>0.76470588235294112</v>
      </c>
      <c r="E20" s="143">
        <f>C20/$C$23</f>
        <v>0.65828986277528789</v>
      </c>
      <c r="F20" s="144">
        <v>1</v>
      </c>
      <c r="G20" s="144">
        <f>RANK(C20,$C$20:$C$22)</f>
        <v>1</v>
      </c>
    </row>
    <row r="21" spans="1:7">
      <c r="A21" s="48" t="s">
        <v>63</v>
      </c>
      <c r="B21" s="49">
        <v>3</v>
      </c>
      <c r="C21" s="98">
        <v>7147714</v>
      </c>
      <c r="D21" s="27">
        <f>B21/$B$23</f>
        <v>0.17647058823529413</v>
      </c>
      <c r="E21" s="23">
        <f>C21/$C$23</f>
        <v>0.31729502184453667</v>
      </c>
      <c r="F21" s="74">
        <v>2</v>
      </c>
      <c r="G21" s="74">
        <f>RANK(C21,$C$20:$C$22)</f>
        <v>2</v>
      </c>
    </row>
    <row r="22" spans="1:7">
      <c r="A22" s="48" t="s">
        <v>71</v>
      </c>
      <c r="B22" s="49">
        <v>1</v>
      </c>
      <c r="C22" s="98">
        <v>550000</v>
      </c>
      <c r="D22" s="27">
        <f>B22/$B$23</f>
        <v>5.8823529411764705E-2</v>
      </c>
      <c r="E22" s="23">
        <f>C22/$C$23</f>
        <v>2.441511538017542E-2</v>
      </c>
      <c r="F22" s="74">
        <v>3</v>
      </c>
      <c r="G22" s="74">
        <f>RANK(C22,$C$20:$C$22)</f>
        <v>3</v>
      </c>
    </row>
    <row r="23" spans="1:7">
      <c r="A23" s="28" t="s">
        <v>23</v>
      </c>
      <c r="B23" s="29">
        <f>SUM(B20:B22)</f>
        <v>17</v>
      </c>
      <c r="C23" s="97">
        <f>SUM(C20:C22)</f>
        <v>22527028.5</v>
      </c>
      <c r="D23" s="30">
        <f>SUM(D20:D22)</f>
        <v>1</v>
      </c>
      <c r="E23" s="30">
        <f>SUM(E20:E22)</f>
        <v>0.99999999999999989</v>
      </c>
      <c r="F23" s="31"/>
      <c r="G23" s="31"/>
    </row>
    <row r="24" spans="1:7" ht="13.8" thickBot="1"/>
    <row r="25" spans="1:7" ht="16.2" thickBot="1">
      <c r="A25" s="128" t="s">
        <v>15</v>
      </c>
      <c r="B25" s="129"/>
      <c r="C25" s="129"/>
      <c r="D25" s="129"/>
      <c r="E25" s="129"/>
      <c r="F25" s="129"/>
      <c r="G25" s="130"/>
    </row>
    <row r="26" spans="1:7">
      <c r="A26" s="3"/>
      <c r="B26" s="102"/>
      <c r="C26" s="94"/>
      <c r="D26" s="10" t="s">
        <v>5</v>
      </c>
      <c r="E26" s="10" t="s">
        <v>5</v>
      </c>
      <c r="F26" s="11" t="s">
        <v>6</v>
      </c>
      <c r="G26" s="15" t="s">
        <v>6</v>
      </c>
    </row>
    <row r="27" spans="1:7">
      <c r="A27" s="12" t="s">
        <v>7</v>
      </c>
      <c r="B27" s="12" t="s">
        <v>8</v>
      </c>
      <c r="C27" s="95" t="s">
        <v>9</v>
      </c>
      <c r="D27" s="17" t="s">
        <v>8</v>
      </c>
      <c r="E27" s="13" t="s">
        <v>9</v>
      </c>
      <c r="F27" s="14" t="s">
        <v>8</v>
      </c>
      <c r="G27" s="16" t="s">
        <v>9</v>
      </c>
    </row>
    <row r="28" spans="1:7">
      <c r="A28" s="145" t="s">
        <v>55</v>
      </c>
      <c r="B28" s="146">
        <v>28</v>
      </c>
      <c r="C28" s="147">
        <v>35949500</v>
      </c>
      <c r="D28" s="148">
        <f t="shared" ref="D28:D33" si="2">B28/$B$36</f>
        <v>0.36842105263157893</v>
      </c>
      <c r="E28" s="143">
        <f t="shared" ref="E28:E33" si="3">C28/$C$36</f>
        <v>0.37677068176486916</v>
      </c>
      <c r="F28" s="144">
        <v>1</v>
      </c>
      <c r="G28" s="144">
        <f>RANK(C28,$C$28:$C$35)</f>
        <v>1</v>
      </c>
    </row>
    <row r="29" spans="1:7">
      <c r="A29" s="35" t="s">
        <v>63</v>
      </c>
      <c r="B29" s="36">
        <v>16</v>
      </c>
      <c r="C29" s="96">
        <v>19891871</v>
      </c>
      <c r="D29" s="27">
        <f t="shared" si="2"/>
        <v>0.21052631578947367</v>
      </c>
      <c r="E29" s="23">
        <f t="shared" si="3"/>
        <v>0.20847783135367193</v>
      </c>
      <c r="F29" s="106">
        <v>2</v>
      </c>
      <c r="G29" s="74">
        <f>RANK(C29,$C$28:$C$35)</f>
        <v>3</v>
      </c>
    </row>
    <row r="30" spans="1:7">
      <c r="A30" s="35" t="s">
        <v>76</v>
      </c>
      <c r="B30" s="36">
        <v>9</v>
      </c>
      <c r="C30" s="96">
        <v>6643000</v>
      </c>
      <c r="D30" s="27">
        <f t="shared" si="2"/>
        <v>0.11842105263157894</v>
      </c>
      <c r="E30" s="23">
        <f t="shared" si="3"/>
        <v>6.9622321283022731E-2</v>
      </c>
      <c r="F30" s="106">
        <v>3</v>
      </c>
      <c r="G30" s="74">
        <f>RANK(C30,$C$28:$C$35)</f>
        <v>4</v>
      </c>
    </row>
    <row r="31" spans="1:7">
      <c r="A31" s="35" t="s">
        <v>69</v>
      </c>
      <c r="B31" s="36">
        <v>7</v>
      </c>
      <c r="C31" s="96">
        <v>22644000</v>
      </c>
      <c r="D31" s="27">
        <f t="shared" si="2"/>
        <v>9.2105263157894732E-2</v>
      </c>
      <c r="E31" s="23">
        <f t="shared" si="3"/>
        <v>0.23732166839270913</v>
      </c>
      <c r="F31" s="74">
        <v>4</v>
      </c>
      <c r="G31" s="74">
        <f>RANK(C31,$C$28:$C$35)</f>
        <v>2</v>
      </c>
    </row>
    <row r="32" spans="1:7">
      <c r="A32" s="35" t="s">
        <v>67</v>
      </c>
      <c r="B32" s="36">
        <v>5</v>
      </c>
      <c r="C32" s="96">
        <v>3750200</v>
      </c>
      <c r="D32" s="27">
        <f t="shared" si="2"/>
        <v>6.5789473684210523E-2</v>
      </c>
      <c r="E32" s="23">
        <f t="shared" si="3"/>
        <v>3.9304174209783507E-2</v>
      </c>
      <c r="F32" s="106">
        <v>5</v>
      </c>
      <c r="G32" s="74">
        <f>RANK(C32,$C$28:$C$35)</f>
        <v>5</v>
      </c>
    </row>
    <row r="33" spans="1:7">
      <c r="A33" s="35" t="s">
        <v>88</v>
      </c>
      <c r="B33" s="36">
        <v>5</v>
      </c>
      <c r="C33" s="96">
        <v>3141231</v>
      </c>
      <c r="D33" s="27">
        <f t="shared" si="2"/>
        <v>6.5789473684210523E-2</v>
      </c>
      <c r="E33" s="23">
        <f t="shared" si="3"/>
        <v>3.292184162369273E-2</v>
      </c>
      <c r="F33" s="74">
        <v>5</v>
      </c>
      <c r="G33" s="74">
        <f>RANK(C33,$C$28:$C$35)</f>
        <v>6</v>
      </c>
    </row>
    <row r="34" spans="1:7">
      <c r="A34" s="35" t="s">
        <v>104</v>
      </c>
      <c r="B34" s="36">
        <v>4</v>
      </c>
      <c r="C34" s="96">
        <v>2428000</v>
      </c>
      <c r="D34" s="27">
        <f>B34/$B$36</f>
        <v>5.2631578947368418E-2</v>
      </c>
      <c r="E34" s="23">
        <f>C34/$C$36</f>
        <v>2.5446785499801172E-2</v>
      </c>
      <c r="F34" s="74">
        <v>6</v>
      </c>
      <c r="G34" s="74">
        <f>RANK(C34,$C$28:$C$35)</f>
        <v>7</v>
      </c>
    </row>
    <row r="35" spans="1:7">
      <c r="A35" s="35" t="s">
        <v>96</v>
      </c>
      <c r="B35" s="36">
        <v>2</v>
      </c>
      <c r="C35" s="96">
        <v>967000</v>
      </c>
      <c r="D35" s="27">
        <f>B35/$B$36</f>
        <v>2.6315789473684209E-2</v>
      </c>
      <c r="E35" s="23">
        <f>C35/$C$36</f>
        <v>1.0134695872449643E-2</v>
      </c>
      <c r="F35" s="74">
        <v>7</v>
      </c>
      <c r="G35" s="74">
        <f>RANK(C35,$C$28:$C$35)</f>
        <v>8</v>
      </c>
    </row>
    <row r="36" spans="1:7">
      <c r="A36" s="28" t="s">
        <v>23</v>
      </c>
      <c r="B36" s="40">
        <f>SUM(B28:B35)</f>
        <v>76</v>
      </c>
      <c r="C36" s="99">
        <f>SUM(C28:C35)</f>
        <v>95414802</v>
      </c>
      <c r="D36" s="30">
        <f>SUM(D28:D35)</f>
        <v>0.99999999999999989</v>
      </c>
      <c r="E36" s="30">
        <f>SUM(E28:E35)</f>
        <v>1</v>
      </c>
      <c r="F36" s="31"/>
      <c r="G36" s="31"/>
    </row>
    <row r="37" spans="1:7" ht="13.8" thickBot="1"/>
    <row r="38" spans="1:7" ht="16.2" thickBot="1">
      <c r="A38" s="128" t="s">
        <v>16</v>
      </c>
      <c r="B38" s="129"/>
      <c r="C38" s="129"/>
      <c r="D38" s="129"/>
      <c r="E38" s="129"/>
      <c r="F38" s="129"/>
      <c r="G38" s="130"/>
    </row>
    <row r="39" spans="1:7">
      <c r="A39" s="18"/>
      <c r="B39" s="103"/>
      <c r="C39" s="100"/>
      <c r="D39" s="10" t="s">
        <v>5</v>
      </c>
      <c r="E39" s="10" t="s">
        <v>5</v>
      </c>
      <c r="F39" s="11" t="s">
        <v>6</v>
      </c>
      <c r="G39" s="15" t="s">
        <v>6</v>
      </c>
    </row>
    <row r="40" spans="1:7">
      <c r="A40" s="12" t="s">
        <v>7</v>
      </c>
      <c r="B40" s="12" t="s">
        <v>8</v>
      </c>
      <c r="C40" s="95" t="s">
        <v>9</v>
      </c>
      <c r="D40" s="13" t="s">
        <v>8</v>
      </c>
      <c r="E40" s="13" t="s">
        <v>9</v>
      </c>
      <c r="F40" s="14" t="s">
        <v>8</v>
      </c>
      <c r="G40" s="16" t="s">
        <v>9</v>
      </c>
    </row>
    <row r="41" spans="1:7">
      <c r="A41" s="150" t="s">
        <v>55</v>
      </c>
      <c r="B41" s="151">
        <v>3</v>
      </c>
      <c r="C41" s="101">
        <v>4730000</v>
      </c>
      <c r="D41" s="143">
        <f>B41/$B$43</f>
        <v>0.75</v>
      </c>
      <c r="E41" s="23">
        <f>C41/$C$43</f>
        <v>0.49894514767932491</v>
      </c>
      <c r="F41" s="144">
        <v>1</v>
      </c>
      <c r="G41" s="74">
        <f>RANK(C41,$C$41:$C$42)</f>
        <v>2</v>
      </c>
    </row>
    <row r="42" spans="1:7">
      <c r="A42" s="150" t="s">
        <v>63</v>
      </c>
      <c r="B42" s="92">
        <v>1</v>
      </c>
      <c r="C42" s="152">
        <v>4750000</v>
      </c>
      <c r="D42" s="23">
        <f>B42/$B$43</f>
        <v>0.25</v>
      </c>
      <c r="E42" s="143">
        <f>C42/$C$43</f>
        <v>0.50105485232067515</v>
      </c>
      <c r="F42" s="74">
        <v>2</v>
      </c>
      <c r="G42" s="144">
        <f>RANK(C42,$C$41:$C$42)</f>
        <v>1</v>
      </c>
    </row>
    <row r="43" spans="1:7">
      <c r="A43" s="28" t="s">
        <v>23</v>
      </c>
      <c r="B43" s="40">
        <f>SUM(B41:B42)</f>
        <v>4</v>
      </c>
      <c r="C43" s="99">
        <f>SUM(C41:C42)</f>
        <v>9480000</v>
      </c>
      <c r="D43" s="30">
        <f>SUM(D41:D42)</f>
        <v>1</v>
      </c>
      <c r="E43" s="30">
        <f>SUM(E41:E42)</f>
        <v>1</v>
      </c>
      <c r="F43" s="31"/>
      <c r="G43" s="31"/>
    </row>
    <row r="44" spans="1:7" ht="13.8" thickBot="1"/>
    <row r="45" spans="1:7" ht="16.2" thickBot="1">
      <c r="A45" s="128" t="s">
        <v>17</v>
      </c>
      <c r="B45" s="129"/>
      <c r="C45" s="129"/>
      <c r="D45" s="129"/>
      <c r="E45" s="129"/>
      <c r="F45" s="129"/>
      <c r="G45" s="130"/>
    </row>
    <row r="46" spans="1:7">
      <c r="A46" s="18"/>
      <c r="B46" s="103"/>
      <c r="C46" s="100"/>
      <c r="D46" s="10" t="s">
        <v>5</v>
      </c>
      <c r="E46" s="10" t="s">
        <v>5</v>
      </c>
      <c r="F46" s="11" t="s">
        <v>6</v>
      </c>
      <c r="G46" s="15" t="s">
        <v>6</v>
      </c>
    </row>
    <row r="47" spans="1:7">
      <c r="A47" s="12" t="s">
        <v>7</v>
      </c>
      <c r="B47" s="12" t="s">
        <v>8</v>
      </c>
      <c r="C47" s="95" t="s">
        <v>9</v>
      </c>
      <c r="D47" s="13" t="s">
        <v>8</v>
      </c>
      <c r="E47" s="13" t="s">
        <v>9</v>
      </c>
      <c r="F47" s="14" t="s">
        <v>8</v>
      </c>
      <c r="G47" s="16" t="s">
        <v>9</v>
      </c>
    </row>
    <row r="48" spans="1:7">
      <c r="A48" s="145" t="s">
        <v>76</v>
      </c>
      <c r="B48" s="146">
        <v>5</v>
      </c>
      <c r="C48" s="96">
        <v>2435000</v>
      </c>
      <c r="D48" s="148">
        <f>B48/$B$54</f>
        <v>0.3125</v>
      </c>
      <c r="E48" s="23">
        <f>C48/$C$54</f>
        <v>0.19113029827315542</v>
      </c>
      <c r="F48" s="144">
        <v>1</v>
      </c>
      <c r="G48" s="74">
        <f>RANK(C48,$C$48:$C$53)</f>
        <v>3</v>
      </c>
    </row>
    <row r="49" spans="1:7">
      <c r="A49" s="145" t="s">
        <v>67</v>
      </c>
      <c r="B49" s="36">
        <v>4</v>
      </c>
      <c r="C49" s="147">
        <v>4090000</v>
      </c>
      <c r="D49" s="27">
        <f>B49/$B$54</f>
        <v>0.25</v>
      </c>
      <c r="E49" s="143">
        <f>C49/$C$54</f>
        <v>0.32103610675039246</v>
      </c>
      <c r="F49" s="74">
        <v>2</v>
      </c>
      <c r="G49" s="144">
        <f>RANK(C49,$C$48:$C$53)</f>
        <v>1</v>
      </c>
    </row>
    <row r="50" spans="1:7">
      <c r="A50" s="35" t="s">
        <v>55</v>
      </c>
      <c r="B50" s="36">
        <v>3</v>
      </c>
      <c r="C50" s="96">
        <v>1990000</v>
      </c>
      <c r="D50" s="27">
        <f t="shared" ref="D50" si="4">B50/$B$54</f>
        <v>0.1875</v>
      </c>
      <c r="E50" s="23">
        <f t="shared" ref="E50" si="5">C50/$C$54</f>
        <v>0.15620094191522763</v>
      </c>
      <c r="F50" s="74">
        <v>3</v>
      </c>
      <c r="G50" s="74">
        <f>RANK(C50,$C$48:$C$53)</f>
        <v>4</v>
      </c>
    </row>
    <row r="51" spans="1:7">
      <c r="A51" s="35" t="s">
        <v>63</v>
      </c>
      <c r="B51" s="36">
        <v>2</v>
      </c>
      <c r="C51" s="96">
        <v>3900000</v>
      </c>
      <c r="D51" s="27">
        <f>B51/$B$54</f>
        <v>0.125</v>
      </c>
      <c r="E51" s="23">
        <f>C51/$C$54</f>
        <v>0.30612244897959184</v>
      </c>
      <c r="F51" s="74">
        <v>4</v>
      </c>
      <c r="G51" s="74">
        <f>RANK(C51,$C$48:$C$53)</f>
        <v>2</v>
      </c>
    </row>
    <row r="52" spans="1:7">
      <c r="A52" s="35" t="s">
        <v>69</v>
      </c>
      <c r="B52" s="36">
        <v>1</v>
      </c>
      <c r="C52" s="96">
        <v>200000</v>
      </c>
      <c r="D52" s="27">
        <f>B52/$B$54</f>
        <v>6.25E-2</v>
      </c>
      <c r="E52" s="23">
        <f>C52/$C$54</f>
        <v>1.5698587127158554E-2</v>
      </c>
      <c r="F52" s="74">
        <v>5</v>
      </c>
      <c r="G52" s="74">
        <f>RANK(C52,$C$48:$C$53)</f>
        <v>5</v>
      </c>
    </row>
    <row r="53" spans="1:7">
      <c r="A53" s="35" t="s">
        <v>104</v>
      </c>
      <c r="B53" s="36">
        <v>1</v>
      </c>
      <c r="C53" s="96">
        <v>125000</v>
      </c>
      <c r="D53" s="27">
        <f>B53/$B$54</f>
        <v>6.25E-2</v>
      </c>
      <c r="E53" s="23">
        <f>C53/$C$54</f>
        <v>9.8116169544740974E-3</v>
      </c>
      <c r="F53" s="74">
        <v>5</v>
      </c>
      <c r="G53" s="74">
        <f>RANK(C53,$C$48:$C$53)</f>
        <v>6</v>
      </c>
    </row>
    <row r="54" spans="1:7">
      <c r="A54" s="28" t="s">
        <v>23</v>
      </c>
      <c r="B54" s="29">
        <f>SUM(B48:B53)</f>
        <v>16</v>
      </c>
      <c r="C54" s="97">
        <f>SUM(C48:C53)</f>
        <v>12740000</v>
      </c>
      <c r="D54" s="30">
        <f>SUM(D48:D53)</f>
        <v>1</v>
      </c>
      <c r="E54" s="30">
        <f>SUM(E48:E53)</f>
        <v>1</v>
      </c>
      <c r="F54" s="31"/>
      <c r="G54" s="31"/>
    </row>
    <row r="57" spans="1:7">
      <c r="A57" s="134" t="s">
        <v>24</v>
      </c>
      <c r="B57" s="134"/>
      <c r="C57" s="134"/>
    </row>
    <row r="58" spans="1:7">
      <c r="A58" s="20" t="s">
        <v>25</v>
      </c>
    </row>
  </sheetData>
  <sortState ref="A107:C126">
    <sortCondition descending="1" ref="B107"/>
    <sortCondition descending="1" ref="C107"/>
  </sortState>
  <mergeCells count="6">
    <mergeCell ref="A57:C57"/>
    <mergeCell ref="A4:G4"/>
    <mergeCell ref="A17:G17"/>
    <mergeCell ref="A25:G25"/>
    <mergeCell ref="A38:G38"/>
    <mergeCell ref="A45:G45"/>
  </mergeCells>
  <phoneticPr fontId="2" type="noConversion"/>
  <hyperlinks>
    <hyperlink ref="A58" r:id="rId1"/>
  </hyperlinks>
  <pageMargins left="0.75" right="0.75" top="1" bottom="1" header="0.5" footer="0.5"/>
  <pageSetup scale="77" orientation="portrait" horizontalDpi="300" verticalDpi="300" r:id="rId2"/>
  <headerFooter alignWithMargins="0">
    <oddFooter>Page &amp;P of &amp;N</oddFooter>
  </headerFooter>
  <rowBreaks count="1" manualBreakCount="1">
    <brk id="44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G41"/>
  <sheetViews>
    <sheetView workbookViewId="0">
      <selection activeCell="G1" sqref="G1"/>
    </sheetView>
  </sheetViews>
  <sheetFormatPr defaultRowHeight="13.2"/>
  <cols>
    <col min="1" max="1" width="30.44140625" style="41" customWidth="1"/>
    <col min="2" max="2" width="13.88671875" style="63" customWidth="1"/>
    <col min="3" max="3" width="20.6640625" style="21" customWidth="1"/>
    <col min="4" max="4" width="12" style="22" customWidth="1"/>
    <col min="5" max="5" width="17.33203125" style="22" customWidth="1"/>
    <col min="6" max="6" width="12.5546875" style="63" customWidth="1"/>
    <col min="7" max="7" width="16.33203125" style="63" customWidth="1"/>
  </cols>
  <sheetData>
    <row r="1" spans="1:7" ht="15.6">
      <c r="A1" s="55" t="s">
        <v>47</v>
      </c>
    </row>
    <row r="2" spans="1:7">
      <c r="A2" s="56" t="str">
        <f>'OVERALL STATS'!A2</f>
        <v>Reporting Period: AUGUST, 2024</v>
      </c>
    </row>
    <row r="3" spans="1:7" ht="13.8" thickBot="1"/>
    <row r="4" spans="1:7" ht="16.2" thickBot="1">
      <c r="A4" s="128" t="s">
        <v>18</v>
      </c>
      <c r="B4" s="129"/>
      <c r="C4" s="129"/>
      <c r="D4" s="129"/>
      <c r="E4" s="129"/>
      <c r="F4" s="129"/>
      <c r="G4" s="130"/>
    </row>
    <row r="5" spans="1:7">
      <c r="A5" s="57"/>
      <c r="B5" s="65"/>
      <c r="C5" s="39"/>
      <c r="D5" s="10" t="s">
        <v>5</v>
      </c>
      <c r="E5" s="10" t="s">
        <v>5</v>
      </c>
      <c r="F5" s="11" t="s">
        <v>6</v>
      </c>
      <c r="G5" s="11" t="s">
        <v>6</v>
      </c>
    </row>
    <row r="6" spans="1:7">
      <c r="A6" s="58" t="s">
        <v>11</v>
      </c>
      <c r="B6" s="19" t="s">
        <v>8</v>
      </c>
      <c r="C6" s="50" t="s">
        <v>9</v>
      </c>
      <c r="D6" s="13" t="s">
        <v>8</v>
      </c>
      <c r="E6" s="13" t="s">
        <v>9</v>
      </c>
      <c r="F6" s="14" t="s">
        <v>8</v>
      </c>
      <c r="G6" s="14" t="s">
        <v>9</v>
      </c>
    </row>
    <row r="7" spans="1:7">
      <c r="A7" s="153" t="s">
        <v>55</v>
      </c>
      <c r="B7" s="154">
        <v>4</v>
      </c>
      <c r="C7" s="155">
        <v>1527500</v>
      </c>
      <c r="D7" s="148">
        <f>B7/$B$11</f>
        <v>0.5</v>
      </c>
      <c r="E7" s="156">
        <f>C7/$C$11</f>
        <v>0.35072782625207538</v>
      </c>
      <c r="F7" s="144">
        <v>1</v>
      </c>
      <c r="G7" s="144">
        <f>RANK(C7,$C$7:$C$10)</f>
        <v>1</v>
      </c>
    </row>
    <row r="8" spans="1:7">
      <c r="A8" s="60" t="s">
        <v>88</v>
      </c>
      <c r="B8" s="53">
        <v>2</v>
      </c>
      <c r="C8" s="54">
        <v>886259</v>
      </c>
      <c r="D8" s="27">
        <f>B8/$B$11</f>
        <v>0.25</v>
      </c>
      <c r="E8" s="66">
        <f>C8/$C$11</f>
        <v>0.20349308842313457</v>
      </c>
      <c r="F8" s="74">
        <v>2</v>
      </c>
      <c r="G8" s="74">
        <f>RANK(C8,$C$7:$C$10)</f>
        <v>3</v>
      </c>
    </row>
    <row r="9" spans="1:7">
      <c r="A9" s="60" t="s">
        <v>67</v>
      </c>
      <c r="B9" s="53">
        <v>1</v>
      </c>
      <c r="C9" s="54">
        <v>1500000</v>
      </c>
      <c r="D9" s="27">
        <f t="shared" ref="D9" si="0">B9/$B$11</f>
        <v>0.125</v>
      </c>
      <c r="E9" s="66">
        <f t="shared" ref="E9" si="1">C9/$C$11</f>
        <v>0.34441357733428024</v>
      </c>
      <c r="F9" s="74">
        <v>3</v>
      </c>
      <c r="G9" s="74">
        <f>RANK(C9,$C$7:$C$10)</f>
        <v>2</v>
      </c>
    </row>
    <row r="10" spans="1:7">
      <c r="A10" s="60" t="s">
        <v>76</v>
      </c>
      <c r="B10" s="53">
        <v>1</v>
      </c>
      <c r="C10" s="54">
        <v>441470</v>
      </c>
      <c r="D10" s="27">
        <f>B10/$B$11</f>
        <v>0.125</v>
      </c>
      <c r="E10" s="66">
        <f>C10/$C$11</f>
        <v>0.10136550799050979</v>
      </c>
      <c r="F10" s="74">
        <v>3</v>
      </c>
      <c r="G10" s="74">
        <f>RANK(C10,$C$7:$C$10)</f>
        <v>4</v>
      </c>
    </row>
    <row r="11" spans="1:7">
      <c r="A11" s="59" t="s">
        <v>23</v>
      </c>
      <c r="B11" s="34">
        <f>SUM(B7:B10)</f>
        <v>8</v>
      </c>
      <c r="C11" s="51">
        <f>SUM(C7:C10)</f>
        <v>4355229</v>
      </c>
      <c r="D11" s="30">
        <f>SUM(D7:D10)</f>
        <v>1</v>
      </c>
      <c r="E11" s="30">
        <f>SUM(E7:E10)</f>
        <v>1</v>
      </c>
      <c r="F11" s="40"/>
      <c r="G11" s="40"/>
    </row>
    <row r="12" spans="1:7" ht="13.8" thickBot="1"/>
    <row r="13" spans="1:7" ht="16.2" thickBot="1">
      <c r="A13" s="128" t="s">
        <v>19</v>
      </c>
      <c r="B13" s="129"/>
      <c r="C13" s="129"/>
      <c r="D13" s="129"/>
      <c r="E13" s="129"/>
      <c r="F13" s="129"/>
      <c r="G13" s="130"/>
    </row>
    <row r="14" spans="1:7">
      <c r="A14" s="57"/>
      <c r="B14" s="65"/>
      <c r="C14" s="39"/>
      <c r="D14" s="10" t="s">
        <v>5</v>
      </c>
      <c r="E14" s="10" t="s">
        <v>5</v>
      </c>
      <c r="F14" s="11" t="s">
        <v>6</v>
      </c>
      <c r="G14" s="11" t="s">
        <v>6</v>
      </c>
    </row>
    <row r="15" spans="1:7">
      <c r="A15" s="58" t="s">
        <v>11</v>
      </c>
      <c r="B15" s="19" t="s">
        <v>8</v>
      </c>
      <c r="C15" s="50" t="s">
        <v>9</v>
      </c>
      <c r="D15" s="13" t="s">
        <v>8</v>
      </c>
      <c r="E15" s="13" t="s">
        <v>9</v>
      </c>
      <c r="F15" s="14" t="s">
        <v>8</v>
      </c>
      <c r="G15" s="14" t="s">
        <v>9</v>
      </c>
    </row>
    <row r="16" spans="1:7">
      <c r="A16" s="71" t="s">
        <v>163</v>
      </c>
      <c r="B16" s="74"/>
      <c r="C16" s="75"/>
      <c r="D16" s="27"/>
      <c r="E16" s="66"/>
      <c r="F16" s="74"/>
      <c r="G16" s="74"/>
    </row>
    <row r="17" spans="1:7">
      <c r="A17" s="59" t="s">
        <v>23</v>
      </c>
      <c r="B17" s="40">
        <f>SUM(B16:B16)</f>
        <v>0</v>
      </c>
      <c r="C17" s="37">
        <f>SUM(C16:C16)</f>
        <v>0</v>
      </c>
      <c r="D17" s="30"/>
      <c r="E17" s="30"/>
      <c r="F17" s="40"/>
      <c r="G17" s="40"/>
    </row>
    <row r="18" spans="1:7" ht="13.8" thickBot="1"/>
    <row r="19" spans="1:7" ht="16.2" thickBot="1">
      <c r="A19" s="128" t="s">
        <v>20</v>
      </c>
      <c r="B19" s="129"/>
      <c r="C19" s="129"/>
      <c r="D19" s="129"/>
      <c r="E19" s="129"/>
      <c r="F19" s="129"/>
      <c r="G19" s="130"/>
    </row>
    <row r="20" spans="1:7">
      <c r="A20" s="57"/>
      <c r="B20" s="65"/>
      <c r="C20" s="39"/>
      <c r="D20" s="10" t="s">
        <v>5</v>
      </c>
      <c r="E20" s="10" t="s">
        <v>5</v>
      </c>
      <c r="F20" s="11" t="s">
        <v>6</v>
      </c>
      <c r="G20" s="11" t="s">
        <v>6</v>
      </c>
    </row>
    <row r="21" spans="1:7">
      <c r="A21" s="58" t="s">
        <v>11</v>
      </c>
      <c r="B21" s="19" t="s">
        <v>8</v>
      </c>
      <c r="C21" s="50" t="s">
        <v>9</v>
      </c>
      <c r="D21" s="13" t="s">
        <v>8</v>
      </c>
      <c r="E21" s="13" t="s">
        <v>9</v>
      </c>
      <c r="F21" s="14" t="s">
        <v>8</v>
      </c>
      <c r="G21" s="14" t="s">
        <v>9</v>
      </c>
    </row>
    <row r="22" spans="1:7">
      <c r="A22" s="153" t="s">
        <v>55</v>
      </c>
      <c r="B22" s="154">
        <v>2</v>
      </c>
      <c r="C22" s="155">
        <v>785000</v>
      </c>
      <c r="D22" s="148">
        <f t="shared" ref="D22" si="2">B22/$B$23</f>
        <v>1</v>
      </c>
      <c r="E22" s="156">
        <f t="shared" ref="E22" si="3">C22/$C$23</f>
        <v>1</v>
      </c>
      <c r="F22" s="144">
        <v>1</v>
      </c>
      <c r="G22" s="144">
        <f>RANK(C22,$C$22:$C$22)</f>
        <v>1</v>
      </c>
    </row>
    <row r="23" spans="1:7">
      <c r="A23" s="59" t="s">
        <v>23</v>
      </c>
      <c r="B23" s="40">
        <f>SUM(B22:B22)</f>
        <v>2</v>
      </c>
      <c r="C23" s="37">
        <f>SUM(C22:C22)</f>
        <v>785000</v>
      </c>
      <c r="D23" s="30">
        <f>SUM(D22:D22)</f>
        <v>1</v>
      </c>
      <c r="E23" s="30">
        <f>SUM(E22:E22)</f>
        <v>1</v>
      </c>
      <c r="F23" s="40"/>
      <c r="G23" s="40"/>
    </row>
    <row r="24" spans="1:7" ht="13.8" thickBot="1"/>
    <row r="25" spans="1:7" ht="16.2" thickBot="1">
      <c r="A25" s="128" t="s">
        <v>21</v>
      </c>
      <c r="B25" s="129"/>
      <c r="C25" s="129"/>
      <c r="D25" s="129"/>
      <c r="E25" s="129"/>
      <c r="F25" s="129"/>
      <c r="G25" s="130"/>
    </row>
    <row r="26" spans="1:7">
      <c r="A26" s="57"/>
      <c r="B26" s="65"/>
      <c r="C26" s="39"/>
      <c r="D26" s="10" t="s">
        <v>5</v>
      </c>
      <c r="E26" s="10" t="s">
        <v>5</v>
      </c>
      <c r="F26" s="11" t="s">
        <v>6</v>
      </c>
      <c r="G26" s="11" t="s">
        <v>6</v>
      </c>
    </row>
    <row r="27" spans="1:7">
      <c r="A27" s="58" t="s">
        <v>11</v>
      </c>
      <c r="B27" s="19" t="s">
        <v>8</v>
      </c>
      <c r="C27" s="50" t="s">
        <v>9</v>
      </c>
      <c r="D27" s="13" t="s">
        <v>8</v>
      </c>
      <c r="E27" s="13" t="s">
        <v>9</v>
      </c>
      <c r="F27" s="14" t="s">
        <v>8</v>
      </c>
      <c r="G27" s="14" t="s">
        <v>9</v>
      </c>
    </row>
    <row r="28" spans="1:7">
      <c r="A28" s="157" t="s">
        <v>55</v>
      </c>
      <c r="B28" s="144">
        <v>4</v>
      </c>
      <c r="C28" s="158">
        <v>5844250</v>
      </c>
      <c r="D28" s="143">
        <f>B28/$B$30</f>
        <v>0.66666666666666663</v>
      </c>
      <c r="E28" s="156">
        <f>C28/$C$30</f>
        <v>0.56043824319140778</v>
      </c>
      <c r="F28" s="144">
        <v>1</v>
      </c>
      <c r="G28" s="144">
        <f>RANK(C28,$C$28:$C$29)</f>
        <v>1</v>
      </c>
    </row>
    <row r="29" spans="1:7">
      <c r="A29" s="71" t="s">
        <v>67</v>
      </c>
      <c r="B29" s="74">
        <v>2</v>
      </c>
      <c r="C29" s="75">
        <v>4583750</v>
      </c>
      <c r="D29" s="23">
        <f>B29/$B$30</f>
        <v>0.33333333333333331</v>
      </c>
      <c r="E29" s="66">
        <f>C29/$C$30</f>
        <v>0.43956175680859227</v>
      </c>
      <c r="F29" s="74">
        <v>2</v>
      </c>
      <c r="G29" s="74">
        <f>RANK(C29,$C$28:$C$29)</f>
        <v>2</v>
      </c>
    </row>
    <row r="30" spans="1:7">
      <c r="A30" s="59" t="s">
        <v>23</v>
      </c>
      <c r="B30" s="34">
        <f>SUM(B28:B29)</f>
        <v>6</v>
      </c>
      <c r="C30" s="51">
        <f>SUM(C28:C29)</f>
        <v>10428000</v>
      </c>
      <c r="D30" s="30">
        <f>SUM(D28:D29)</f>
        <v>1</v>
      </c>
      <c r="E30" s="30">
        <f>SUM(E28:E29)</f>
        <v>1</v>
      </c>
      <c r="F30" s="40"/>
      <c r="G30" s="40"/>
    </row>
    <row r="31" spans="1:7" ht="13.8" thickBot="1"/>
    <row r="32" spans="1:7" ht="16.2" thickBot="1">
      <c r="A32" s="128" t="s">
        <v>22</v>
      </c>
      <c r="B32" s="129"/>
      <c r="C32" s="129"/>
      <c r="D32" s="129"/>
      <c r="E32" s="129"/>
      <c r="F32" s="129"/>
      <c r="G32" s="130"/>
    </row>
    <row r="33" spans="1:7">
      <c r="A33" s="57"/>
      <c r="B33" s="65"/>
      <c r="C33" s="39"/>
      <c r="D33" s="10" t="s">
        <v>5</v>
      </c>
      <c r="E33" s="10" t="s">
        <v>5</v>
      </c>
      <c r="F33" s="11" t="s">
        <v>6</v>
      </c>
      <c r="G33" s="11" t="s">
        <v>6</v>
      </c>
    </row>
    <row r="34" spans="1:7">
      <c r="A34" s="58" t="s">
        <v>11</v>
      </c>
      <c r="B34" s="19" t="s">
        <v>8</v>
      </c>
      <c r="C34" s="50" t="s">
        <v>9</v>
      </c>
      <c r="D34" s="13" t="s">
        <v>8</v>
      </c>
      <c r="E34" s="13" t="s">
        <v>9</v>
      </c>
      <c r="F34" s="14" t="s">
        <v>8</v>
      </c>
      <c r="G34" s="14" t="s">
        <v>9</v>
      </c>
    </row>
    <row r="35" spans="1:7">
      <c r="A35" s="153" t="s">
        <v>76</v>
      </c>
      <c r="B35" s="154">
        <v>2</v>
      </c>
      <c r="C35" s="155">
        <v>650000</v>
      </c>
      <c r="D35" s="143">
        <f t="shared" ref="D35" si="4">B35/$B$37</f>
        <v>0.66666666666666663</v>
      </c>
      <c r="E35" s="143">
        <f t="shared" ref="E35" si="5">C35/$C$37</f>
        <v>0.77380952380952384</v>
      </c>
      <c r="F35" s="144">
        <v>1</v>
      </c>
      <c r="G35" s="144">
        <f>RANK(C35,$C$35:$C$36)</f>
        <v>1</v>
      </c>
    </row>
    <row r="36" spans="1:7">
      <c r="A36" s="70" t="s">
        <v>104</v>
      </c>
      <c r="B36" s="72">
        <v>1</v>
      </c>
      <c r="C36" s="73">
        <v>190000</v>
      </c>
      <c r="D36" s="23">
        <f>B36/$B$37</f>
        <v>0.33333333333333331</v>
      </c>
      <c r="E36" s="23">
        <f>C36/$C$37</f>
        <v>0.22619047619047619</v>
      </c>
      <c r="F36" s="74">
        <v>2</v>
      </c>
      <c r="G36" s="74">
        <f>RANK(C36,$C$35:$C$36)</f>
        <v>2</v>
      </c>
    </row>
    <row r="37" spans="1:7">
      <c r="A37" s="59" t="s">
        <v>23</v>
      </c>
      <c r="B37" s="34">
        <f>SUM(B35:B36)</f>
        <v>3</v>
      </c>
      <c r="C37" s="51">
        <f>SUM(C35:C36)</f>
        <v>840000</v>
      </c>
      <c r="D37" s="30">
        <f>SUM(D35:D36)</f>
        <v>1</v>
      </c>
      <c r="E37" s="30">
        <f>SUM(E35:E36)</f>
        <v>1</v>
      </c>
      <c r="F37" s="40"/>
      <c r="G37" s="40"/>
    </row>
    <row r="38" spans="1:7">
      <c r="A38" s="61"/>
      <c r="B38" s="24"/>
      <c r="C38" s="52"/>
      <c r="D38" s="42"/>
      <c r="E38" s="42"/>
      <c r="F38" s="64"/>
      <c r="G38" s="64"/>
    </row>
    <row r="40" spans="1:7">
      <c r="A40" s="134" t="s">
        <v>24</v>
      </c>
      <c r="B40" s="134"/>
      <c r="C40" s="134"/>
    </row>
    <row r="41" spans="1:7">
      <c r="A41" s="62" t="s">
        <v>25</v>
      </c>
    </row>
  </sheetData>
  <sortState ref="A107:C126">
    <sortCondition descending="1" ref="B107"/>
    <sortCondition descending="1" ref="C107"/>
  </sortState>
  <mergeCells count="6">
    <mergeCell ref="A40:C40"/>
    <mergeCell ref="A4:G4"/>
    <mergeCell ref="A13:G13"/>
    <mergeCell ref="A19:G19"/>
    <mergeCell ref="A25:G25"/>
    <mergeCell ref="A32:G32"/>
  </mergeCells>
  <phoneticPr fontId="2" type="noConversion"/>
  <hyperlinks>
    <hyperlink ref="A41" r:id="rId1"/>
  </hyperlinks>
  <pageMargins left="0.75" right="0.75" top="1" bottom="1" header="0.5" footer="0.5"/>
  <pageSetup scale="73" orientation="portrait" horizontalDpi="300" verticalDpi="300" r:id="rId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G62"/>
  <sheetViews>
    <sheetView workbookViewId="0">
      <selection activeCell="B6" sqref="B6"/>
    </sheetView>
  </sheetViews>
  <sheetFormatPr defaultRowHeight="13.2"/>
  <cols>
    <col min="1" max="1" width="33.109375" customWidth="1"/>
    <col min="2" max="2" width="30.44140625" customWidth="1"/>
    <col min="3" max="3" width="5.88671875" bestFit="1" customWidth="1"/>
    <col min="4" max="4" width="10.5546875" bestFit="1" customWidth="1"/>
    <col min="5" max="5" width="17" bestFit="1" customWidth="1"/>
    <col min="6" max="6" width="16.109375" bestFit="1" customWidth="1"/>
    <col min="7" max="7" width="22.6640625" bestFit="1" customWidth="1"/>
  </cols>
  <sheetData>
    <row r="1" spans="1:7">
      <c r="A1" s="76" t="s">
        <v>44</v>
      </c>
      <c r="B1" t="s">
        <v>28</v>
      </c>
    </row>
    <row r="2" spans="1:7">
      <c r="A2" s="76" t="s">
        <v>27</v>
      </c>
      <c r="B2" t="s">
        <v>28</v>
      </c>
    </row>
    <row r="4" spans="1:7">
      <c r="D4" s="76" t="s">
        <v>40</v>
      </c>
    </row>
    <row r="5" spans="1:7">
      <c r="A5" s="76" t="s">
        <v>7</v>
      </c>
      <c r="B5" s="76" t="s">
        <v>26</v>
      </c>
      <c r="C5" s="76" t="s">
        <v>31</v>
      </c>
      <c r="D5" t="s">
        <v>8</v>
      </c>
      <c r="E5" t="s">
        <v>9</v>
      </c>
      <c r="F5" t="s">
        <v>30</v>
      </c>
      <c r="G5" t="s">
        <v>45</v>
      </c>
    </row>
    <row r="6" spans="1:7">
      <c r="A6" t="s">
        <v>71</v>
      </c>
      <c r="D6" s="77">
        <v>1</v>
      </c>
      <c r="E6" s="25">
        <v>550000</v>
      </c>
      <c r="F6" s="9">
        <v>8.8495575221238937E-3</v>
      </c>
      <c r="G6" s="9">
        <v>3.9240355097959426E-3</v>
      </c>
    </row>
    <row r="7" spans="1:7">
      <c r="B7" t="s">
        <v>72</v>
      </c>
      <c r="D7" s="77">
        <v>1</v>
      </c>
      <c r="E7" s="25">
        <v>550000</v>
      </c>
      <c r="F7" s="9">
        <v>8.8495575221238937E-3</v>
      </c>
      <c r="G7" s="9">
        <v>3.9240355097959426E-3</v>
      </c>
    </row>
    <row r="8" spans="1:7">
      <c r="C8" t="s">
        <v>73</v>
      </c>
      <c r="D8" s="77">
        <v>1</v>
      </c>
      <c r="E8" s="25">
        <v>550000</v>
      </c>
      <c r="F8" s="9">
        <v>8.8495575221238937E-3</v>
      </c>
      <c r="G8" s="9">
        <v>3.9240355097959426E-3</v>
      </c>
    </row>
    <row r="9" spans="1:7">
      <c r="A9" t="s">
        <v>88</v>
      </c>
      <c r="D9" s="77">
        <v>5</v>
      </c>
      <c r="E9" s="25">
        <v>3141231</v>
      </c>
      <c r="F9" s="9">
        <v>4.4247787610619468E-2</v>
      </c>
      <c r="G9" s="9">
        <v>2.2411458160857853E-2</v>
      </c>
    </row>
    <row r="10" spans="1:7">
      <c r="B10" t="s">
        <v>89</v>
      </c>
      <c r="D10" s="77">
        <v>5</v>
      </c>
      <c r="E10" s="25">
        <v>3141231</v>
      </c>
      <c r="F10" s="9">
        <v>4.4247787610619468E-2</v>
      </c>
      <c r="G10" s="9">
        <v>2.2411458160857853E-2</v>
      </c>
    </row>
    <row r="11" spans="1:7">
      <c r="C11" t="s">
        <v>101</v>
      </c>
      <c r="D11" s="77">
        <v>2</v>
      </c>
      <c r="E11" s="25">
        <v>1060000</v>
      </c>
      <c r="F11" s="9">
        <v>1.7699115044247787E-2</v>
      </c>
      <c r="G11" s="9">
        <v>7.5626866188794528E-3</v>
      </c>
    </row>
    <row r="12" spans="1:7">
      <c r="C12" t="s">
        <v>90</v>
      </c>
      <c r="D12" s="77">
        <v>3</v>
      </c>
      <c r="E12" s="25">
        <v>2081231</v>
      </c>
      <c r="F12" s="9">
        <v>2.6548672566371681E-2</v>
      </c>
      <c r="G12" s="9">
        <v>1.48487715419784E-2</v>
      </c>
    </row>
    <row r="13" spans="1:7">
      <c r="A13" t="s">
        <v>63</v>
      </c>
      <c r="D13" s="77">
        <v>22</v>
      </c>
      <c r="E13" s="25">
        <v>35689585</v>
      </c>
      <c r="F13" s="9">
        <v>0.19469026548672566</v>
      </c>
      <c r="G13" s="9">
        <v>0.25463127067251023</v>
      </c>
    </row>
    <row r="14" spans="1:7">
      <c r="B14" t="s">
        <v>65</v>
      </c>
      <c r="D14" s="77">
        <v>18</v>
      </c>
      <c r="E14" s="25">
        <v>25798114</v>
      </c>
      <c r="F14" s="9">
        <v>0.15929203539823009</v>
      </c>
      <c r="G14" s="9">
        <v>0.18405948258502516</v>
      </c>
    </row>
    <row r="15" spans="1:7">
      <c r="C15" t="s">
        <v>66</v>
      </c>
      <c r="D15" s="77">
        <v>18</v>
      </c>
      <c r="E15" s="25">
        <v>25798114</v>
      </c>
      <c r="F15" s="9">
        <v>0.15929203539823009</v>
      </c>
      <c r="G15" s="9">
        <v>0.18405948258502516</v>
      </c>
    </row>
    <row r="16" spans="1:7">
      <c r="B16" t="s">
        <v>77</v>
      </c>
      <c r="D16" s="77">
        <v>3</v>
      </c>
      <c r="E16" s="25">
        <v>5141471</v>
      </c>
      <c r="F16" s="9">
        <v>2.6548672566371681E-2</v>
      </c>
      <c r="G16" s="9">
        <v>3.6682390502883737E-2</v>
      </c>
    </row>
    <row r="17" spans="1:7">
      <c r="C17" t="s">
        <v>102</v>
      </c>
      <c r="D17" s="77">
        <v>1</v>
      </c>
      <c r="E17" s="25">
        <v>653971</v>
      </c>
      <c r="F17" s="9">
        <v>8.8495575221238937E-3</v>
      </c>
      <c r="G17" s="9">
        <v>4.6658280479577501E-3</v>
      </c>
    </row>
    <row r="18" spans="1:7">
      <c r="C18" t="s">
        <v>108</v>
      </c>
      <c r="D18" s="77">
        <v>1</v>
      </c>
      <c r="E18" s="25">
        <v>3825000</v>
      </c>
      <c r="F18" s="9">
        <v>8.8495575221238937E-3</v>
      </c>
      <c r="G18" s="9">
        <v>2.7289883318126328E-2</v>
      </c>
    </row>
    <row r="19" spans="1:7">
      <c r="C19" t="s">
        <v>84</v>
      </c>
      <c r="D19" s="77">
        <v>1</v>
      </c>
      <c r="E19" s="25">
        <v>662500</v>
      </c>
      <c r="F19" s="9">
        <v>8.8495575221238937E-3</v>
      </c>
      <c r="G19" s="9">
        <v>4.7266791367996585E-3</v>
      </c>
    </row>
    <row r="20" spans="1:7">
      <c r="B20" t="s">
        <v>111</v>
      </c>
      <c r="D20" s="77">
        <v>1</v>
      </c>
      <c r="E20" s="25">
        <v>4750000</v>
      </c>
      <c r="F20" s="9">
        <v>8.8495575221238937E-3</v>
      </c>
      <c r="G20" s="9">
        <v>3.388939758460132E-2</v>
      </c>
    </row>
    <row r="21" spans="1:7">
      <c r="C21" t="s">
        <v>112</v>
      </c>
      <c r="D21" s="77">
        <v>1</v>
      </c>
      <c r="E21" s="25">
        <v>4750000</v>
      </c>
      <c r="F21" s="9">
        <v>8.8495575221238937E-3</v>
      </c>
      <c r="G21" s="9">
        <v>3.388939758460132E-2</v>
      </c>
    </row>
    <row r="22" spans="1:7">
      <c r="A22" t="s">
        <v>55</v>
      </c>
      <c r="D22" s="77">
        <v>47</v>
      </c>
      <c r="E22" s="25">
        <v>57498814.5</v>
      </c>
      <c r="F22" s="9">
        <v>0.41592920353982299</v>
      </c>
      <c r="G22" s="9">
        <v>0.41023161794394514</v>
      </c>
    </row>
    <row r="23" spans="1:7">
      <c r="B23" t="s">
        <v>89</v>
      </c>
      <c r="D23" s="77">
        <v>2</v>
      </c>
      <c r="E23" s="25">
        <v>1150000</v>
      </c>
      <c r="F23" s="9">
        <v>1.7699115044247787E-2</v>
      </c>
      <c r="G23" s="9">
        <v>8.2048015204824257E-3</v>
      </c>
    </row>
    <row r="24" spans="1:7">
      <c r="C24" t="s">
        <v>110</v>
      </c>
      <c r="D24" s="77">
        <v>2</v>
      </c>
      <c r="E24" s="25">
        <v>1150000</v>
      </c>
      <c r="F24" s="9">
        <v>1.7699115044247787E-2</v>
      </c>
      <c r="G24" s="9">
        <v>8.2048015204824257E-3</v>
      </c>
    </row>
    <row r="25" spans="1:7">
      <c r="B25" t="s">
        <v>57</v>
      </c>
      <c r="D25" s="77">
        <v>22</v>
      </c>
      <c r="E25" s="25">
        <v>26528874.5</v>
      </c>
      <c r="F25" s="9">
        <v>0.19469026548672566</v>
      </c>
      <c r="G25" s="9">
        <v>0.18927317376894562</v>
      </c>
    </row>
    <row r="26" spans="1:7">
      <c r="C26" t="s">
        <v>58</v>
      </c>
      <c r="D26" s="77">
        <v>22</v>
      </c>
      <c r="E26" s="25">
        <v>26528874.5</v>
      </c>
      <c r="F26" s="9">
        <v>0.19469026548672566</v>
      </c>
      <c r="G26" s="9">
        <v>0.18927317376894562</v>
      </c>
    </row>
    <row r="27" spans="1:7">
      <c r="B27" t="s">
        <v>81</v>
      </c>
      <c r="D27" s="77">
        <v>2</v>
      </c>
      <c r="E27" s="25">
        <v>2872000</v>
      </c>
      <c r="F27" s="9">
        <v>1.7699115044247787E-2</v>
      </c>
      <c r="G27" s="9">
        <v>2.0490599971152632E-2</v>
      </c>
    </row>
    <row r="28" spans="1:7">
      <c r="C28" t="s">
        <v>82</v>
      </c>
      <c r="D28" s="77">
        <v>2</v>
      </c>
      <c r="E28" s="25">
        <v>2872000</v>
      </c>
      <c r="F28" s="9">
        <v>1.7699115044247787E-2</v>
      </c>
      <c r="G28" s="9">
        <v>2.0490599971152632E-2</v>
      </c>
    </row>
    <row r="29" spans="1:7">
      <c r="B29" t="s">
        <v>92</v>
      </c>
      <c r="D29" s="77">
        <v>10</v>
      </c>
      <c r="E29" s="25">
        <v>5797940</v>
      </c>
      <c r="F29" s="9">
        <v>8.8495575221238937E-2</v>
      </c>
      <c r="G29" s="9">
        <v>4.1366040806665977E-2</v>
      </c>
    </row>
    <row r="30" spans="1:7">
      <c r="C30" t="s">
        <v>100</v>
      </c>
      <c r="D30" s="77">
        <v>1</v>
      </c>
      <c r="E30" s="25">
        <v>1028000</v>
      </c>
      <c r="F30" s="9">
        <v>8.8495575221238937E-3</v>
      </c>
      <c r="G30" s="9">
        <v>7.3343790983095075E-3</v>
      </c>
    </row>
    <row r="31" spans="1:7">
      <c r="C31" t="s">
        <v>95</v>
      </c>
      <c r="D31" s="77">
        <v>1</v>
      </c>
      <c r="E31" s="25">
        <v>645000</v>
      </c>
      <c r="F31" s="9">
        <v>8.8495575221238937E-3</v>
      </c>
      <c r="G31" s="9">
        <v>4.601823461487969E-3</v>
      </c>
    </row>
    <row r="32" spans="1:7">
      <c r="C32" t="s">
        <v>93</v>
      </c>
      <c r="D32" s="77">
        <v>8</v>
      </c>
      <c r="E32" s="25">
        <v>4124940</v>
      </c>
      <c r="F32" s="9">
        <v>7.0796460176991149E-2</v>
      </c>
      <c r="G32" s="9">
        <v>2.9429838246868501E-2</v>
      </c>
    </row>
    <row r="33" spans="1:7">
      <c r="B33" t="s">
        <v>61</v>
      </c>
      <c r="D33" s="77">
        <v>11</v>
      </c>
      <c r="E33" s="25">
        <v>21150000</v>
      </c>
      <c r="F33" s="9">
        <v>9.7345132743362831E-2</v>
      </c>
      <c r="G33" s="9">
        <v>0.15089700187669852</v>
      </c>
    </row>
    <row r="34" spans="1:7">
      <c r="C34" t="s">
        <v>62</v>
      </c>
      <c r="D34" s="77">
        <v>11</v>
      </c>
      <c r="E34" s="25">
        <v>21150000</v>
      </c>
      <c r="F34" s="9">
        <v>9.7345132743362831E-2</v>
      </c>
      <c r="G34" s="9">
        <v>0.15089700187669852</v>
      </c>
    </row>
    <row r="35" spans="1:7">
      <c r="A35" t="s">
        <v>96</v>
      </c>
      <c r="D35" s="77">
        <v>2</v>
      </c>
      <c r="E35" s="25">
        <v>967000</v>
      </c>
      <c r="F35" s="9">
        <v>1.7699115044247787E-2</v>
      </c>
      <c r="G35" s="9">
        <v>6.899167887223048E-3</v>
      </c>
    </row>
    <row r="36" spans="1:7">
      <c r="B36" t="s">
        <v>97</v>
      </c>
      <c r="D36" s="77">
        <v>2</v>
      </c>
      <c r="E36" s="25">
        <v>967000</v>
      </c>
      <c r="F36" s="9">
        <v>1.7699115044247787E-2</v>
      </c>
      <c r="G36" s="9">
        <v>6.899167887223048E-3</v>
      </c>
    </row>
    <row r="37" spans="1:7">
      <c r="C37" t="s">
        <v>98</v>
      </c>
      <c r="D37" s="77">
        <v>2</v>
      </c>
      <c r="E37" s="25">
        <v>967000</v>
      </c>
      <c r="F37" s="9">
        <v>1.7699115044247787E-2</v>
      </c>
      <c r="G37" s="9">
        <v>6.899167887223048E-3</v>
      </c>
    </row>
    <row r="38" spans="1:7">
      <c r="A38" t="s">
        <v>67</v>
      </c>
      <c r="D38" s="77">
        <v>9</v>
      </c>
      <c r="E38" s="25">
        <v>7840200</v>
      </c>
      <c r="F38" s="9">
        <v>7.9646017699115043E-2</v>
      </c>
      <c r="G38" s="9">
        <v>5.5936769461640272E-2</v>
      </c>
    </row>
    <row r="39" spans="1:7">
      <c r="B39" t="s">
        <v>65</v>
      </c>
      <c r="D39" s="77">
        <v>1</v>
      </c>
      <c r="E39" s="25">
        <v>570200</v>
      </c>
      <c r="F39" s="9">
        <v>8.8495575221238937E-3</v>
      </c>
      <c r="G39" s="9">
        <v>4.068154632155721E-3</v>
      </c>
    </row>
    <row r="40" spans="1:7">
      <c r="C40" t="s">
        <v>85</v>
      </c>
      <c r="D40" s="77">
        <v>1</v>
      </c>
      <c r="E40" s="25">
        <v>570200</v>
      </c>
      <c r="F40" s="9">
        <v>8.8495575221238937E-3</v>
      </c>
      <c r="G40" s="9">
        <v>4.068154632155721E-3</v>
      </c>
    </row>
    <row r="41" spans="1:7">
      <c r="B41" t="s">
        <v>61</v>
      </c>
      <c r="D41" s="77">
        <v>8</v>
      </c>
      <c r="E41" s="25">
        <v>7270000</v>
      </c>
      <c r="F41" s="9">
        <v>7.0796460176991149E-2</v>
      </c>
      <c r="G41" s="9">
        <v>5.1868614829484551E-2</v>
      </c>
    </row>
    <row r="42" spans="1:7">
      <c r="C42" t="s">
        <v>68</v>
      </c>
      <c r="D42" s="77">
        <v>8</v>
      </c>
      <c r="E42" s="25">
        <v>7270000</v>
      </c>
      <c r="F42" s="9">
        <v>7.0796460176991149E-2</v>
      </c>
      <c r="G42" s="9">
        <v>5.1868614829484551E-2</v>
      </c>
    </row>
    <row r="43" spans="1:7">
      <c r="A43" t="s">
        <v>104</v>
      </c>
      <c r="D43" s="77">
        <v>5</v>
      </c>
      <c r="E43" s="25">
        <v>2553000</v>
      </c>
      <c r="F43" s="9">
        <v>4.4247787610619468E-2</v>
      </c>
      <c r="G43" s="9">
        <v>1.8214659375470985E-2</v>
      </c>
    </row>
    <row r="44" spans="1:7">
      <c r="B44" t="s">
        <v>57</v>
      </c>
      <c r="D44" s="77">
        <v>3</v>
      </c>
      <c r="E44" s="25">
        <v>923000</v>
      </c>
      <c r="F44" s="9">
        <v>2.6548672566371681E-2</v>
      </c>
      <c r="G44" s="9">
        <v>6.5852450464393732E-3</v>
      </c>
    </row>
    <row r="45" spans="1:7">
      <c r="C45" t="s">
        <v>105</v>
      </c>
      <c r="D45" s="77">
        <v>3</v>
      </c>
      <c r="E45" s="25">
        <v>923000</v>
      </c>
      <c r="F45" s="9">
        <v>2.6548672566371681E-2</v>
      </c>
      <c r="G45" s="9">
        <v>6.5852450464393732E-3</v>
      </c>
    </row>
    <row r="46" spans="1:7">
      <c r="B46" t="s">
        <v>97</v>
      </c>
      <c r="D46" s="77">
        <v>2</v>
      </c>
      <c r="E46" s="25">
        <v>1630000</v>
      </c>
      <c r="F46" s="9">
        <v>1.7699115044247787E-2</v>
      </c>
      <c r="G46" s="9">
        <v>1.1629414329031612E-2</v>
      </c>
    </row>
    <row r="47" spans="1:7">
      <c r="C47" t="s">
        <v>116</v>
      </c>
      <c r="D47" s="77">
        <v>1</v>
      </c>
      <c r="E47" s="25">
        <v>850000</v>
      </c>
      <c r="F47" s="9">
        <v>8.8495575221238937E-3</v>
      </c>
      <c r="G47" s="9">
        <v>6.0644185151391842E-3</v>
      </c>
    </row>
    <row r="48" spans="1:7">
      <c r="C48" t="s">
        <v>117</v>
      </c>
      <c r="D48" s="77">
        <v>1</v>
      </c>
      <c r="E48" s="25">
        <v>780000</v>
      </c>
      <c r="F48" s="9">
        <v>8.8495575221238937E-3</v>
      </c>
      <c r="G48" s="9">
        <v>5.5649958138924279E-3</v>
      </c>
    </row>
    <row r="49" spans="1:7">
      <c r="A49" t="s">
        <v>76</v>
      </c>
      <c r="D49" s="77">
        <v>14</v>
      </c>
      <c r="E49" s="25">
        <v>9078000</v>
      </c>
      <c r="F49" s="9">
        <v>0.12389380530973451</v>
      </c>
      <c r="G49" s="9">
        <v>6.4767989741686488E-2</v>
      </c>
    </row>
    <row r="50" spans="1:7">
      <c r="B50" t="s">
        <v>89</v>
      </c>
      <c r="D50" s="77">
        <v>1</v>
      </c>
      <c r="E50" s="25">
        <v>365000</v>
      </c>
      <c r="F50" s="9">
        <v>8.8495575221238937E-3</v>
      </c>
      <c r="G50" s="9">
        <v>2.6041326565009438E-3</v>
      </c>
    </row>
    <row r="51" spans="1:7">
      <c r="C51" t="s">
        <v>99</v>
      </c>
      <c r="D51" s="77">
        <v>1</v>
      </c>
      <c r="E51" s="25">
        <v>365000</v>
      </c>
      <c r="F51" s="9">
        <v>8.8495575221238937E-3</v>
      </c>
      <c r="G51" s="9">
        <v>2.6041326565009438E-3</v>
      </c>
    </row>
    <row r="52" spans="1:7">
      <c r="B52" t="s">
        <v>77</v>
      </c>
      <c r="D52" s="77">
        <v>1</v>
      </c>
      <c r="E52" s="25">
        <v>275000</v>
      </c>
      <c r="F52" s="9">
        <v>8.8495575221238937E-3</v>
      </c>
      <c r="G52" s="9">
        <v>1.9620177548979713E-3</v>
      </c>
    </row>
    <row r="53" spans="1:7">
      <c r="C53" t="s">
        <v>78</v>
      </c>
      <c r="D53" s="77">
        <v>1</v>
      </c>
      <c r="E53" s="25">
        <v>275000</v>
      </c>
      <c r="F53" s="9">
        <v>8.8495575221238937E-3</v>
      </c>
      <c r="G53" s="9">
        <v>1.9620177548979713E-3</v>
      </c>
    </row>
    <row r="54" spans="1:7">
      <c r="B54" t="s">
        <v>57</v>
      </c>
      <c r="D54" s="77">
        <v>11</v>
      </c>
      <c r="E54" s="25">
        <v>7938000</v>
      </c>
      <c r="F54" s="9">
        <v>9.7345132743362831E-2</v>
      </c>
      <c r="G54" s="9">
        <v>5.6634534321382171E-2</v>
      </c>
    </row>
    <row r="55" spans="1:7">
      <c r="C55" t="s">
        <v>83</v>
      </c>
      <c r="D55" s="77">
        <v>11</v>
      </c>
      <c r="E55" s="25">
        <v>7938000</v>
      </c>
      <c r="F55" s="9">
        <v>9.7345132743362831E-2</v>
      </c>
      <c r="G55" s="9">
        <v>5.6634534321382171E-2</v>
      </c>
    </row>
    <row r="56" spans="1:7">
      <c r="B56" t="s">
        <v>97</v>
      </c>
      <c r="D56" s="77">
        <v>1</v>
      </c>
      <c r="E56" s="25">
        <v>500000</v>
      </c>
      <c r="F56" s="9">
        <v>8.8495575221238937E-3</v>
      </c>
      <c r="G56" s="9">
        <v>3.5673050089054022E-3</v>
      </c>
    </row>
    <row r="57" spans="1:7">
      <c r="C57" t="s">
        <v>115</v>
      </c>
      <c r="D57" s="77">
        <v>1</v>
      </c>
      <c r="E57" s="25">
        <v>500000</v>
      </c>
      <c r="F57" s="9">
        <v>8.8495575221238937E-3</v>
      </c>
      <c r="G57" s="9">
        <v>3.5673050089054022E-3</v>
      </c>
    </row>
    <row r="58" spans="1:7">
      <c r="A58" t="s">
        <v>69</v>
      </c>
      <c r="D58" s="77">
        <v>8</v>
      </c>
      <c r="E58" s="25">
        <v>22844000</v>
      </c>
      <c r="F58" s="9">
        <v>7.0796460176991149E-2</v>
      </c>
      <c r="G58" s="9">
        <v>0.16298303124687002</v>
      </c>
    </row>
    <row r="59" spans="1:7">
      <c r="B59" t="s">
        <v>65</v>
      </c>
      <c r="D59" s="77">
        <v>8</v>
      </c>
      <c r="E59" s="25">
        <v>22844000</v>
      </c>
      <c r="F59" s="9">
        <v>7.0796460176991149E-2</v>
      </c>
      <c r="G59" s="9">
        <v>0.16298303124687002</v>
      </c>
    </row>
    <row r="60" spans="1:7">
      <c r="C60" t="s">
        <v>109</v>
      </c>
      <c r="D60" s="77">
        <v>1</v>
      </c>
      <c r="E60" s="25">
        <v>225000</v>
      </c>
      <c r="F60" s="9">
        <v>8.8495575221238937E-3</v>
      </c>
      <c r="G60" s="9">
        <v>1.6052872540074311E-3</v>
      </c>
    </row>
    <row r="61" spans="1:7">
      <c r="C61" t="s">
        <v>70</v>
      </c>
      <c r="D61" s="77">
        <v>7</v>
      </c>
      <c r="E61" s="25">
        <v>22619000</v>
      </c>
      <c r="F61" s="9">
        <v>6.1946902654867256E-2</v>
      </c>
      <c r="G61" s="9">
        <v>0.16137774399286259</v>
      </c>
    </row>
    <row r="62" spans="1:7">
      <c r="A62" t="s">
        <v>29</v>
      </c>
      <c r="D62" s="77">
        <v>113</v>
      </c>
      <c r="E62" s="25">
        <v>140161830.5</v>
      </c>
      <c r="F62" s="9">
        <v>1</v>
      </c>
      <c r="G62" s="9">
        <v>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F38"/>
  <sheetViews>
    <sheetView workbookViewId="0">
      <pane ySplit="4" topLeftCell="A5" activePane="bottomLeft" state="frozen"/>
      <selection pane="bottomLeft" activeCell="A5" sqref="A5"/>
    </sheetView>
  </sheetViews>
  <sheetFormatPr defaultRowHeight="13.2"/>
  <cols>
    <col min="1" max="1" width="83.109375" customWidth="1"/>
    <col min="2" max="2" width="18" bestFit="1" customWidth="1"/>
    <col min="3" max="3" width="10.5546875" bestFit="1" customWidth="1"/>
    <col min="4" max="4" width="13.5546875" bestFit="1" customWidth="1"/>
    <col min="5" max="5" width="16.109375" bestFit="1" customWidth="1"/>
    <col min="6" max="6" width="19.109375" bestFit="1" customWidth="1"/>
  </cols>
  <sheetData>
    <row r="1" spans="1:6">
      <c r="A1" s="76" t="s">
        <v>1</v>
      </c>
      <c r="B1" t="s">
        <v>28</v>
      </c>
    </row>
    <row r="3" spans="1:6">
      <c r="C3" s="76" t="s">
        <v>40</v>
      </c>
    </row>
    <row r="4" spans="1:6">
      <c r="A4" s="76" t="s">
        <v>39</v>
      </c>
      <c r="B4" s="76" t="s">
        <v>7</v>
      </c>
      <c r="C4" t="s">
        <v>8</v>
      </c>
      <c r="D4" t="s">
        <v>2</v>
      </c>
      <c r="E4" t="s">
        <v>30</v>
      </c>
      <c r="F4" t="s">
        <v>3</v>
      </c>
    </row>
    <row r="5" spans="1:6">
      <c r="A5" t="s">
        <v>132</v>
      </c>
      <c r="C5" s="77">
        <v>3</v>
      </c>
      <c r="D5" s="25">
        <v>2785000</v>
      </c>
      <c r="E5" s="9">
        <v>0.15789473684210525</v>
      </c>
      <c r="F5" s="9">
        <v>0.1697319070815016</v>
      </c>
    </row>
    <row r="6" spans="1:6">
      <c r="B6" t="s">
        <v>55</v>
      </c>
      <c r="C6" s="77">
        <v>2</v>
      </c>
      <c r="D6" s="25">
        <v>785000</v>
      </c>
      <c r="E6" s="9">
        <v>0.10526315789473684</v>
      </c>
      <c r="F6" s="9">
        <v>4.7841848136078551E-2</v>
      </c>
    </row>
    <row r="7" spans="1:6">
      <c r="B7" t="s">
        <v>67</v>
      </c>
      <c r="C7" s="77">
        <v>1</v>
      </c>
      <c r="D7" s="25">
        <v>2000000</v>
      </c>
      <c r="E7" s="9">
        <v>5.2631578947368418E-2</v>
      </c>
      <c r="F7" s="9">
        <v>0.12189005894542305</v>
      </c>
    </row>
    <row r="8" spans="1:6">
      <c r="C8" s="77"/>
      <c r="D8" s="25"/>
      <c r="E8" s="9"/>
      <c r="F8" s="9"/>
    </row>
    <row r="9" spans="1:6">
      <c r="A9" t="s">
        <v>124</v>
      </c>
      <c r="C9" s="77">
        <v>3</v>
      </c>
      <c r="D9" s="25">
        <v>1117000</v>
      </c>
      <c r="E9" s="9">
        <v>0.15789473684210525</v>
      </c>
      <c r="F9" s="9">
        <v>6.8075597921018777E-2</v>
      </c>
    </row>
    <row r="10" spans="1:6">
      <c r="B10" t="s">
        <v>55</v>
      </c>
      <c r="C10" s="77">
        <v>3</v>
      </c>
      <c r="D10" s="25">
        <v>1117000</v>
      </c>
      <c r="E10" s="9">
        <v>0.15789473684210525</v>
      </c>
      <c r="F10" s="9">
        <v>6.8075597921018777E-2</v>
      </c>
    </row>
    <row r="11" spans="1:6">
      <c r="C11" s="77"/>
      <c r="D11" s="25"/>
      <c r="E11" s="9"/>
      <c r="F11" s="9"/>
    </row>
    <row r="12" spans="1:6">
      <c r="A12" t="s">
        <v>127</v>
      </c>
      <c r="C12" s="77">
        <v>1</v>
      </c>
      <c r="D12" s="25">
        <v>748000</v>
      </c>
      <c r="E12" s="9">
        <v>5.2631578947368418E-2</v>
      </c>
      <c r="F12" s="9">
        <v>4.5586882045588223E-2</v>
      </c>
    </row>
    <row r="13" spans="1:6">
      <c r="B13" t="s">
        <v>55</v>
      </c>
      <c r="C13" s="77">
        <v>1</v>
      </c>
      <c r="D13" s="25">
        <v>748000</v>
      </c>
      <c r="E13" s="9">
        <v>5.2631578947368418E-2</v>
      </c>
      <c r="F13" s="9">
        <v>4.5586882045588223E-2</v>
      </c>
    </row>
    <row r="14" spans="1:6">
      <c r="C14" s="77"/>
      <c r="D14" s="25"/>
      <c r="E14" s="9"/>
      <c r="F14" s="9"/>
    </row>
    <row r="15" spans="1:6">
      <c r="A15" t="s">
        <v>120</v>
      </c>
      <c r="C15" s="77">
        <v>4</v>
      </c>
      <c r="D15" s="25">
        <v>2827729</v>
      </c>
      <c r="E15" s="9">
        <v>0.21052631578947367</v>
      </c>
      <c r="F15" s="9">
        <v>0.1723360272458411</v>
      </c>
    </row>
    <row r="16" spans="1:6">
      <c r="B16" t="s">
        <v>76</v>
      </c>
      <c r="C16" s="77">
        <v>1</v>
      </c>
      <c r="D16" s="25">
        <v>441470</v>
      </c>
      <c r="E16" s="9">
        <v>5.2631578947368418E-2</v>
      </c>
      <c r="F16" s="9">
        <v>2.6905402161317957E-2</v>
      </c>
    </row>
    <row r="17" spans="1:6">
      <c r="B17" t="s">
        <v>88</v>
      </c>
      <c r="C17" s="77">
        <v>2</v>
      </c>
      <c r="D17" s="25">
        <v>886259</v>
      </c>
      <c r="E17" s="9">
        <v>0.10526315789473684</v>
      </c>
      <c r="F17" s="9">
        <v>5.4013080875455845E-2</v>
      </c>
    </row>
    <row r="18" spans="1:6">
      <c r="B18" t="s">
        <v>67</v>
      </c>
      <c r="C18" s="77">
        <v>1</v>
      </c>
      <c r="D18" s="25">
        <v>1500000</v>
      </c>
      <c r="E18" s="9">
        <v>5.2631578947368418E-2</v>
      </c>
      <c r="F18" s="9">
        <v>9.1417544209067295E-2</v>
      </c>
    </row>
    <row r="19" spans="1:6">
      <c r="C19" s="77"/>
      <c r="D19" s="25"/>
      <c r="E19" s="9"/>
      <c r="F19" s="9"/>
    </row>
    <row r="20" spans="1:6">
      <c r="A20" t="s">
        <v>134</v>
      </c>
      <c r="C20" s="77">
        <v>3</v>
      </c>
      <c r="D20" s="25">
        <v>5096250</v>
      </c>
      <c r="E20" s="9">
        <v>0.15789473684210525</v>
      </c>
      <c r="F20" s="9">
        <v>0.31059110645030613</v>
      </c>
    </row>
    <row r="21" spans="1:6">
      <c r="B21" t="s">
        <v>55</v>
      </c>
      <c r="C21" s="77">
        <v>3</v>
      </c>
      <c r="D21" s="25">
        <v>5096250</v>
      </c>
      <c r="E21" s="9">
        <v>0.15789473684210525</v>
      </c>
      <c r="F21" s="9">
        <v>0.31059110645030613</v>
      </c>
    </row>
    <row r="22" spans="1:6">
      <c r="C22" s="77"/>
      <c r="D22" s="25"/>
      <c r="E22" s="9"/>
      <c r="F22" s="9"/>
    </row>
    <row r="23" spans="1:6">
      <c r="A23" t="s">
        <v>136</v>
      </c>
      <c r="C23" s="77">
        <v>1</v>
      </c>
      <c r="D23" s="25">
        <v>410500</v>
      </c>
      <c r="E23" s="9">
        <v>5.2631578947368418E-2</v>
      </c>
      <c r="F23" s="9">
        <v>2.5017934598548081E-2</v>
      </c>
    </row>
    <row r="24" spans="1:6">
      <c r="B24" t="s">
        <v>55</v>
      </c>
      <c r="C24" s="77">
        <v>1</v>
      </c>
      <c r="D24" s="25">
        <v>410500</v>
      </c>
      <c r="E24" s="9">
        <v>5.2631578947368418E-2</v>
      </c>
      <c r="F24" s="9">
        <v>2.5017934598548081E-2</v>
      </c>
    </row>
    <row r="25" spans="1:6">
      <c r="C25" s="77"/>
      <c r="D25" s="25"/>
      <c r="E25" s="9"/>
      <c r="F25" s="9"/>
    </row>
    <row r="26" spans="1:6">
      <c r="A26" t="s">
        <v>142</v>
      </c>
      <c r="C26" s="77">
        <v>1</v>
      </c>
      <c r="D26" s="25">
        <v>2583750</v>
      </c>
      <c r="E26" s="9">
        <v>5.2631578947368418E-2</v>
      </c>
      <c r="F26" s="9">
        <v>0.1574667199001184</v>
      </c>
    </row>
    <row r="27" spans="1:6">
      <c r="B27" t="s">
        <v>67</v>
      </c>
      <c r="C27" s="77">
        <v>1</v>
      </c>
      <c r="D27" s="25">
        <v>2583750</v>
      </c>
      <c r="E27" s="9">
        <v>5.2631578947368418E-2</v>
      </c>
      <c r="F27" s="9">
        <v>0.1574667199001184</v>
      </c>
    </row>
    <row r="28" spans="1:6">
      <c r="C28" s="77"/>
      <c r="D28" s="25"/>
      <c r="E28" s="9"/>
      <c r="F28" s="9"/>
    </row>
    <row r="29" spans="1:6">
      <c r="A29" t="s">
        <v>145</v>
      </c>
      <c r="C29" s="77">
        <v>1</v>
      </c>
      <c r="D29" s="25">
        <v>190000</v>
      </c>
      <c r="E29" s="9">
        <v>5.2631578947368418E-2</v>
      </c>
      <c r="F29" s="9">
        <v>1.1579555599815191E-2</v>
      </c>
    </row>
    <row r="30" spans="1:6">
      <c r="B30" t="s">
        <v>104</v>
      </c>
      <c r="C30" s="77">
        <v>1</v>
      </c>
      <c r="D30" s="25">
        <v>190000</v>
      </c>
      <c r="E30" s="9">
        <v>5.2631578947368418E-2</v>
      </c>
      <c r="F30" s="9">
        <v>1.1579555599815191E-2</v>
      </c>
    </row>
    <row r="31" spans="1:6">
      <c r="C31" s="77"/>
      <c r="D31" s="25"/>
      <c r="E31" s="9"/>
      <c r="F31" s="9"/>
    </row>
    <row r="32" spans="1:6">
      <c r="A32" t="s">
        <v>150</v>
      </c>
      <c r="C32" s="77">
        <v>1</v>
      </c>
      <c r="D32" s="25">
        <v>300000</v>
      </c>
      <c r="E32" s="9">
        <v>5.2631578947368418E-2</v>
      </c>
      <c r="F32" s="9">
        <v>1.828350884181346E-2</v>
      </c>
    </row>
    <row r="33" spans="1:6">
      <c r="B33" t="s">
        <v>76</v>
      </c>
      <c r="C33" s="77">
        <v>1</v>
      </c>
      <c r="D33" s="25">
        <v>300000</v>
      </c>
      <c r="E33" s="9">
        <v>5.2631578947368418E-2</v>
      </c>
      <c r="F33" s="9">
        <v>1.828350884181346E-2</v>
      </c>
    </row>
    <row r="34" spans="1:6">
      <c r="C34" s="77"/>
      <c r="D34" s="25"/>
      <c r="E34" s="9"/>
      <c r="F34" s="9"/>
    </row>
    <row r="35" spans="1:6">
      <c r="A35" t="s">
        <v>148</v>
      </c>
      <c r="C35" s="77">
        <v>1</v>
      </c>
      <c r="D35" s="25">
        <v>350000</v>
      </c>
      <c r="E35" s="9">
        <v>5.2631578947368418E-2</v>
      </c>
      <c r="F35" s="9">
        <v>2.1330760315449036E-2</v>
      </c>
    </row>
    <row r="36" spans="1:6">
      <c r="B36" t="s">
        <v>76</v>
      </c>
      <c r="C36" s="77">
        <v>1</v>
      </c>
      <c r="D36" s="25">
        <v>350000</v>
      </c>
      <c r="E36" s="9">
        <v>5.2631578947368418E-2</v>
      </c>
      <c r="F36" s="9">
        <v>2.1330760315449036E-2</v>
      </c>
    </row>
    <row r="37" spans="1:6">
      <c r="C37" s="77"/>
      <c r="D37" s="25"/>
      <c r="E37" s="9"/>
      <c r="F37" s="9"/>
    </row>
    <row r="38" spans="1:6">
      <c r="A38" t="s">
        <v>29</v>
      </c>
      <c r="C38" s="77">
        <v>19</v>
      </c>
      <c r="D38" s="25">
        <v>16408229</v>
      </c>
      <c r="E38" s="9">
        <v>1</v>
      </c>
      <c r="F38" s="9">
        <v>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6"/>
  <dimension ref="A1:F13"/>
  <sheetViews>
    <sheetView workbookViewId="0">
      <pane ySplit="4" topLeftCell="A5" activePane="bottomLeft" state="frozen"/>
      <selection pane="bottomLeft" activeCell="F1" sqref="F1"/>
    </sheetView>
  </sheetViews>
  <sheetFormatPr defaultColWidth="9.109375" defaultRowHeight="13.2"/>
  <cols>
    <col min="1" max="1" width="48.88671875" style="119" customWidth="1"/>
    <col min="2" max="2" width="16.5546875" style="119" customWidth="1"/>
    <col min="3" max="3" width="19" style="119" customWidth="1"/>
    <col min="4" max="4" width="17.6640625" style="119" customWidth="1"/>
    <col min="5" max="5" width="22.109375" style="119" customWidth="1"/>
    <col min="6" max="6" width="20.88671875" style="119" customWidth="1"/>
    <col min="7" max="16384" width="9.109375" style="119"/>
  </cols>
  <sheetData>
    <row r="1" spans="1:6" ht="17.399999999999999">
      <c r="A1" s="120" t="s">
        <v>49</v>
      </c>
    </row>
    <row r="2" spans="1:6">
      <c r="A2" s="121" t="str">
        <f>'OVERALL STATS'!A2</f>
        <v>Reporting Period: AUGUST, 2024</v>
      </c>
    </row>
    <row r="4" spans="1:6">
      <c r="A4" s="122" t="s">
        <v>50</v>
      </c>
      <c r="B4" s="122" t="s">
        <v>8</v>
      </c>
      <c r="C4" s="122" t="s">
        <v>51</v>
      </c>
      <c r="D4" s="122" t="s">
        <v>52</v>
      </c>
      <c r="E4" s="122" t="s">
        <v>30</v>
      </c>
      <c r="F4" s="122" t="s">
        <v>53</v>
      </c>
    </row>
    <row r="5" spans="1:6" ht="14.4">
      <c r="A5" s="135" t="s">
        <v>79</v>
      </c>
      <c r="B5" s="136">
        <v>2</v>
      </c>
      <c r="C5" s="137">
        <v>6493743</v>
      </c>
      <c r="D5" s="137">
        <v>3246871.5</v>
      </c>
      <c r="E5" s="123">
        <f>Table2[[#This Row],[CLOSINGS]]/$B$13</f>
        <v>0.11764705882352941</v>
      </c>
      <c r="F5" s="123">
        <f>Table2[[#This Row],[DOLLARVOL]]/$C$13</f>
        <v>0.28826451744401177</v>
      </c>
    </row>
    <row r="6" spans="1:6" ht="14.4">
      <c r="A6" s="135" t="s">
        <v>86</v>
      </c>
      <c r="B6" s="136">
        <v>3</v>
      </c>
      <c r="C6" s="137">
        <v>1197000</v>
      </c>
      <c r="D6" s="137">
        <v>399000</v>
      </c>
      <c r="E6" s="123">
        <f>Table2[[#This Row],[CLOSINGS]]/$B$13</f>
        <v>0.17647058823529413</v>
      </c>
      <c r="F6" s="123">
        <f>Table2[[#This Row],[DOLLARVOL]]/$C$13</f>
        <v>5.3136169291036324E-2</v>
      </c>
    </row>
    <row r="7" spans="1:6" ht="14.4">
      <c r="A7" s="135" t="s">
        <v>114</v>
      </c>
      <c r="B7" s="136">
        <v>1</v>
      </c>
      <c r="C7" s="137">
        <v>539652</v>
      </c>
      <c r="D7" s="137">
        <v>539652</v>
      </c>
      <c r="E7" s="123">
        <f>Table2[[#This Row],[CLOSINGS]]/$B$13</f>
        <v>5.8823529411764705E-2</v>
      </c>
      <c r="F7" s="123">
        <f>Table2[[#This Row],[DOLLARVOL]]/$C$13</f>
        <v>2.3955756082077138E-2</v>
      </c>
    </row>
    <row r="8" spans="1:6" ht="14.4">
      <c r="A8" s="135" t="s">
        <v>106</v>
      </c>
      <c r="B8" s="136">
        <v>2</v>
      </c>
      <c r="C8" s="137">
        <v>1023598</v>
      </c>
      <c r="D8" s="137">
        <v>511799</v>
      </c>
      <c r="E8" s="123">
        <f>Table2[[#This Row],[CLOSINGS]]/$B$13</f>
        <v>0.11764705882352941</v>
      </c>
      <c r="F8" s="123">
        <f>Table2[[#This Row],[DOLLARVOL]]/$C$13</f>
        <v>4.5438660496212362E-2</v>
      </c>
    </row>
    <row r="9" spans="1:6" ht="14.4">
      <c r="A9" s="135" t="s">
        <v>94</v>
      </c>
      <c r="B9" s="136">
        <v>5</v>
      </c>
      <c r="C9" s="137">
        <v>2561690</v>
      </c>
      <c r="D9" s="137">
        <v>512338</v>
      </c>
      <c r="E9" s="123">
        <f>Table2[[#This Row],[CLOSINGS]]/$B$13</f>
        <v>0.29411764705882354</v>
      </c>
      <c r="F9" s="123">
        <f>Table2[[#This Row],[DOLLARVOL]]/$C$13</f>
        <v>0.11371628530589377</v>
      </c>
    </row>
    <row r="10" spans="1:6" ht="14.4">
      <c r="A10" s="135" t="s">
        <v>75</v>
      </c>
      <c r="B10" s="136">
        <v>1</v>
      </c>
      <c r="C10" s="137">
        <v>550000</v>
      </c>
      <c r="D10" s="137">
        <v>550000</v>
      </c>
      <c r="E10" s="123">
        <f>Table2[[#This Row],[CLOSINGS]]/$B$13</f>
        <v>5.8823529411764705E-2</v>
      </c>
      <c r="F10" s="123">
        <f>Table2[[#This Row],[DOLLARVOL]]/$C$13</f>
        <v>2.441511538017542E-2</v>
      </c>
    </row>
    <row r="11" spans="1:6" ht="14.4">
      <c r="A11" s="135" t="s">
        <v>80</v>
      </c>
      <c r="B11" s="136">
        <v>2</v>
      </c>
      <c r="C11" s="137">
        <v>9507374.5</v>
      </c>
      <c r="D11" s="137">
        <v>4753687.25</v>
      </c>
      <c r="E11" s="123">
        <f>Table2[[#This Row],[CLOSINGS]]/$B$13</f>
        <v>0.11764705882352941</v>
      </c>
      <c r="F11" s="123">
        <f>Table2[[#This Row],[DOLLARVOL]]/$C$13</f>
        <v>0.42204299160006836</v>
      </c>
    </row>
    <row r="12" spans="1:6" ht="14.4">
      <c r="A12" s="135" t="s">
        <v>103</v>
      </c>
      <c r="B12" s="136">
        <v>1</v>
      </c>
      <c r="C12" s="137">
        <v>653971</v>
      </c>
      <c r="D12" s="137">
        <v>653971</v>
      </c>
      <c r="E12" s="123">
        <f>Table2[[#This Row],[CLOSINGS]]/$B$13</f>
        <v>5.8823529411764705E-2</v>
      </c>
      <c r="F12" s="123">
        <f>Table2[[#This Row],[DOLLARVOL]]/$C$13</f>
        <v>2.9030504400524907E-2</v>
      </c>
    </row>
    <row r="13" spans="1:6">
      <c r="A13" s="124" t="s">
        <v>23</v>
      </c>
      <c r="B13" s="125">
        <f>SUM(B5:B12)</f>
        <v>17</v>
      </c>
      <c r="C13" s="126">
        <f>SUM(C5:C12)</f>
        <v>22527028.5</v>
      </c>
      <c r="D13" s="126"/>
      <c r="E13" s="127">
        <f>SUM(E5:E12)</f>
        <v>1</v>
      </c>
      <c r="F13" s="127">
        <f>SUM(F5:F12)</f>
        <v>0.99999999999999989</v>
      </c>
    </row>
  </sheetData>
  <pageMargins left="0.7" right="0.7" top="0.75" bottom="0.75" header="0.3" footer="0.3"/>
  <ignoredErrors>
    <ignoredError sqref="E5:F12" calculatedColumn="1"/>
  </ignoredErrors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0"/>
  <dimension ref="A1:L114"/>
  <sheetViews>
    <sheetView workbookViewId="0">
      <selection activeCell="L19" sqref="L19"/>
    </sheetView>
  </sheetViews>
  <sheetFormatPr defaultRowHeight="13.2"/>
  <cols>
    <col min="1" max="1" width="27.44140625" customWidth="1"/>
    <col min="2" max="2" width="9.5546875" customWidth="1"/>
    <col min="3" max="3" width="19.6640625" customWidth="1"/>
    <col min="5" max="5" width="24.5546875" customWidth="1"/>
    <col min="6" max="6" width="11.33203125" customWidth="1"/>
    <col min="7" max="7" width="14.6640625" customWidth="1"/>
    <col min="9" max="9" width="12.109375" customWidth="1"/>
    <col min="10" max="10" width="14.109375" customWidth="1"/>
    <col min="11" max="11" width="15.33203125" customWidth="1"/>
    <col min="12" max="12" width="20.5546875" customWidth="1"/>
    <col min="13" max="13" width="10.109375" bestFit="1" customWidth="1"/>
  </cols>
  <sheetData>
    <row r="1" spans="1:12">
      <c r="A1" s="86" t="s">
        <v>0</v>
      </c>
      <c r="B1" s="86" t="s">
        <v>35</v>
      </c>
      <c r="C1" s="86" t="s">
        <v>26</v>
      </c>
      <c r="D1" s="86" t="s">
        <v>31</v>
      </c>
      <c r="E1" s="86" t="s">
        <v>27</v>
      </c>
      <c r="F1" s="86" t="s">
        <v>32</v>
      </c>
      <c r="G1" s="86" t="s">
        <v>36</v>
      </c>
      <c r="H1" s="86" t="s">
        <v>37</v>
      </c>
      <c r="I1" s="86" t="s">
        <v>38</v>
      </c>
      <c r="J1" s="86" t="s">
        <v>33</v>
      </c>
      <c r="K1" s="91" t="s">
        <v>42</v>
      </c>
      <c r="L1">
        <v>114</v>
      </c>
    </row>
    <row r="2" spans="1:12" ht="14.4">
      <c r="A2" s="107" t="s">
        <v>71</v>
      </c>
      <c r="B2" s="107" t="s">
        <v>151</v>
      </c>
      <c r="C2" s="107" t="s">
        <v>72</v>
      </c>
      <c r="D2" s="107" t="s">
        <v>73</v>
      </c>
      <c r="E2" s="107" t="s">
        <v>60</v>
      </c>
      <c r="F2" s="108">
        <v>1011522</v>
      </c>
      <c r="G2" s="109">
        <v>550000</v>
      </c>
      <c r="H2" s="107" t="s">
        <v>74</v>
      </c>
      <c r="I2" s="107" t="s">
        <v>74</v>
      </c>
      <c r="J2" s="110">
        <v>45531</v>
      </c>
    </row>
    <row r="3" spans="1:12" ht="14.4">
      <c r="A3" s="107" t="s">
        <v>88</v>
      </c>
      <c r="B3" s="107" t="s">
        <v>152</v>
      </c>
      <c r="C3" s="107" t="s">
        <v>89</v>
      </c>
      <c r="D3" s="107" t="s">
        <v>101</v>
      </c>
      <c r="E3" s="107" t="s">
        <v>60</v>
      </c>
      <c r="F3" s="108">
        <v>1011701</v>
      </c>
      <c r="G3" s="109">
        <v>485000</v>
      </c>
      <c r="H3" s="107" t="s">
        <v>59</v>
      </c>
      <c r="I3" s="107" t="s">
        <v>74</v>
      </c>
      <c r="J3" s="110">
        <v>45534</v>
      </c>
    </row>
    <row r="4" spans="1:12" ht="14.4">
      <c r="A4" s="107" t="s">
        <v>88</v>
      </c>
      <c r="B4" s="107" t="s">
        <v>152</v>
      </c>
      <c r="C4" s="107" t="s">
        <v>89</v>
      </c>
      <c r="D4" s="107" t="s">
        <v>90</v>
      </c>
      <c r="E4" s="107" t="s">
        <v>60</v>
      </c>
      <c r="F4" s="108">
        <v>1010891</v>
      </c>
      <c r="G4" s="109">
        <v>1225000</v>
      </c>
      <c r="H4" s="107" t="s">
        <v>59</v>
      </c>
      <c r="I4" s="107" t="s">
        <v>74</v>
      </c>
      <c r="J4" s="110">
        <v>45516</v>
      </c>
    </row>
    <row r="5" spans="1:12" ht="14.4">
      <c r="A5" s="107" t="s">
        <v>88</v>
      </c>
      <c r="B5" s="107" t="s">
        <v>152</v>
      </c>
      <c r="C5" s="107" t="s">
        <v>89</v>
      </c>
      <c r="D5" s="107" t="s">
        <v>90</v>
      </c>
      <c r="E5" s="107" t="s">
        <v>60</v>
      </c>
      <c r="F5" s="108">
        <v>1011683</v>
      </c>
      <c r="G5" s="109">
        <v>276231</v>
      </c>
      <c r="H5" s="107" t="s">
        <v>59</v>
      </c>
      <c r="I5" s="107" t="s">
        <v>74</v>
      </c>
      <c r="J5" s="110">
        <v>45534</v>
      </c>
    </row>
    <row r="6" spans="1:12" ht="14.4">
      <c r="A6" s="107" t="s">
        <v>88</v>
      </c>
      <c r="B6" s="107" t="s">
        <v>152</v>
      </c>
      <c r="C6" s="107" t="s">
        <v>89</v>
      </c>
      <c r="D6" s="107" t="s">
        <v>90</v>
      </c>
      <c r="E6" s="107" t="s">
        <v>60</v>
      </c>
      <c r="F6" s="108">
        <v>1011603</v>
      </c>
      <c r="G6" s="109">
        <v>580000</v>
      </c>
      <c r="H6" s="107" t="s">
        <v>59</v>
      </c>
      <c r="I6" s="107" t="s">
        <v>74</v>
      </c>
      <c r="J6" s="110">
        <v>45533</v>
      </c>
    </row>
    <row r="7" spans="1:12" ht="14.4">
      <c r="A7" s="107" t="s">
        <v>88</v>
      </c>
      <c r="B7" s="107" t="s">
        <v>152</v>
      </c>
      <c r="C7" s="107" t="s">
        <v>89</v>
      </c>
      <c r="D7" s="107" t="s">
        <v>101</v>
      </c>
      <c r="E7" s="107" t="s">
        <v>60</v>
      </c>
      <c r="F7" s="108">
        <v>1011441</v>
      </c>
      <c r="G7" s="109">
        <v>575000</v>
      </c>
      <c r="H7" s="107" t="s">
        <v>59</v>
      </c>
      <c r="I7" s="107" t="s">
        <v>74</v>
      </c>
      <c r="J7" s="110">
        <v>45527</v>
      </c>
    </row>
    <row r="8" spans="1:12" ht="14.4">
      <c r="A8" s="107" t="s">
        <v>63</v>
      </c>
      <c r="B8" s="107" t="s">
        <v>153</v>
      </c>
      <c r="C8" s="107" t="s">
        <v>65</v>
      </c>
      <c r="D8" s="107" t="s">
        <v>66</v>
      </c>
      <c r="E8" s="107" t="s">
        <v>60</v>
      </c>
      <c r="F8" s="108">
        <v>1011629</v>
      </c>
      <c r="G8" s="109">
        <v>1000000</v>
      </c>
      <c r="H8" s="107" t="s">
        <v>59</v>
      </c>
      <c r="I8" s="107" t="s">
        <v>74</v>
      </c>
      <c r="J8" s="110">
        <v>45533</v>
      </c>
    </row>
    <row r="9" spans="1:12" ht="14.4">
      <c r="A9" s="107" t="s">
        <v>63</v>
      </c>
      <c r="B9" s="107" t="s">
        <v>153</v>
      </c>
      <c r="C9" s="107" t="s">
        <v>65</v>
      </c>
      <c r="D9" s="107" t="s">
        <v>66</v>
      </c>
      <c r="E9" s="107" t="s">
        <v>60</v>
      </c>
      <c r="F9" s="108">
        <v>1011662</v>
      </c>
      <c r="G9" s="109">
        <v>525000</v>
      </c>
      <c r="H9" s="107" t="s">
        <v>59</v>
      </c>
      <c r="I9" s="107" t="s">
        <v>74</v>
      </c>
      <c r="J9" s="110">
        <v>45534</v>
      </c>
    </row>
    <row r="10" spans="1:12" ht="14.4">
      <c r="A10" s="107" t="s">
        <v>63</v>
      </c>
      <c r="B10" s="107" t="s">
        <v>153</v>
      </c>
      <c r="C10" s="107" t="s">
        <v>65</v>
      </c>
      <c r="D10" s="107" t="s">
        <v>66</v>
      </c>
      <c r="E10" s="107" t="s">
        <v>60</v>
      </c>
      <c r="F10" s="108">
        <v>1011665</v>
      </c>
      <c r="G10" s="109">
        <v>900000</v>
      </c>
      <c r="H10" s="107" t="s">
        <v>59</v>
      </c>
      <c r="I10" s="107" t="s">
        <v>74</v>
      </c>
      <c r="J10" s="110">
        <v>45534</v>
      </c>
    </row>
    <row r="11" spans="1:12" ht="14.4">
      <c r="A11" s="107" t="s">
        <v>63</v>
      </c>
      <c r="B11" s="107" t="s">
        <v>153</v>
      </c>
      <c r="C11" s="107" t="s">
        <v>65</v>
      </c>
      <c r="D11" s="107" t="s">
        <v>66</v>
      </c>
      <c r="E11" s="107" t="s">
        <v>60</v>
      </c>
      <c r="F11" s="108">
        <v>1011059</v>
      </c>
      <c r="G11" s="109">
        <v>523000</v>
      </c>
      <c r="H11" s="107" t="s">
        <v>59</v>
      </c>
      <c r="I11" s="107" t="s">
        <v>74</v>
      </c>
      <c r="J11" s="110">
        <v>45520</v>
      </c>
    </row>
    <row r="12" spans="1:12" ht="14.4">
      <c r="A12" s="107" t="s">
        <v>63</v>
      </c>
      <c r="B12" s="107" t="s">
        <v>153</v>
      </c>
      <c r="C12" s="107" t="s">
        <v>65</v>
      </c>
      <c r="D12" s="107" t="s">
        <v>66</v>
      </c>
      <c r="E12" s="107" t="s">
        <v>60</v>
      </c>
      <c r="F12" s="108">
        <v>1010895</v>
      </c>
      <c r="G12" s="109">
        <v>620000</v>
      </c>
      <c r="H12" s="107" t="s">
        <v>59</v>
      </c>
      <c r="I12" s="107" t="s">
        <v>74</v>
      </c>
      <c r="J12" s="110">
        <v>45516</v>
      </c>
    </row>
    <row r="13" spans="1:12" ht="14.4">
      <c r="A13" s="107" t="s">
        <v>63</v>
      </c>
      <c r="B13" s="107" t="s">
        <v>153</v>
      </c>
      <c r="C13" s="107" t="s">
        <v>65</v>
      </c>
      <c r="D13" s="107" t="s">
        <v>66</v>
      </c>
      <c r="E13" s="107" t="s">
        <v>60</v>
      </c>
      <c r="F13" s="108">
        <v>1011706</v>
      </c>
      <c r="G13" s="109">
        <v>1190000</v>
      </c>
      <c r="H13" s="107" t="s">
        <v>59</v>
      </c>
      <c r="I13" s="107" t="s">
        <v>74</v>
      </c>
      <c r="J13" s="110">
        <v>45534</v>
      </c>
    </row>
    <row r="14" spans="1:12" ht="14.4">
      <c r="A14" s="107" t="s">
        <v>63</v>
      </c>
      <c r="B14" s="107" t="s">
        <v>153</v>
      </c>
      <c r="C14" s="107" t="s">
        <v>65</v>
      </c>
      <c r="D14" s="107" t="s">
        <v>66</v>
      </c>
      <c r="E14" s="107" t="s">
        <v>60</v>
      </c>
      <c r="F14" s="108">
        <v>1011476</v>
      </c>
      <c r="G14" s="109">
        <v>1000000</v>
      </c>
      <c r="H14" s="107" t="s">
        <v>59</v>
      </c>
      <c r="I14" s="107" t="s">
        <v>74</v>
      </c>
      <c r="J14" s="110">
        <v>45530</v>
      </c>
    </row>
    <row r="15" spans="1:12" ht="14.4">
      <c r="A15" s="107" t="s">
        <v>63</v>
      </c>
      <c r="B15" s="107" t="s">
        <v>153</v>
      </c>
      <c r="C15" s="107" t="s">
        <v>65</v>
      </c>
      <c r="D15" s="107" t="s">
        <v>66</v>
      </c>
      <c r="E15" s="107" t="s">
        <v>60</v>
      </c>
      <c r="F15" s="108">
        <v>1011028</v>
      </c>
      <c r="G15" s="109">
        <v>819900</v>
      </c>
      <c r="H15" s="107" t="s">
        <v>59</v>
      </c>
      <c r="I15" s="107" t="s">
        <v>74</v>
      </c>
      <c r="J15" s="110">
        <v>45519</v>
      </c>
    </row>
    <row r="16" spans="1:12" ht="14.4">
      <c r="A16" s="107" t="s">
        <v>63</v>
      </c>
      <c r="B16" s="107" t="s">
        <v>153</v>
      </c>
      <c r="C16" s="107" t="s">
        <v>65</v>
      </c>
      <c r="D16" s="107" t="s">
        <v>66</v>
      </c>
      <c r="E16" s="107" t="s">
        <v>64</v>
      </c>
      <c r="F16" s="108">
        <v>1011487</v>
      </c>
      <c r="G16" s="109">
        <v>3360323</v>
      </c>
      <c r="H16" s="107" t="s">
        <v>74</v>
      </c>
      <c r="I16" s="107" t="s">
        <v>74</v>
      </c>
      <c r="J16" s="110">
        <v>45530</v>
      </c>
    </row>
    <row r="17" spans="1:10" ht="14.4">
      <c r="A17" s="107" t="s">
        <v>63</v>
      </c>
      <c r="B17" s="107" t="s">
        <v>153</v>
      </c>
      <c r="C17" s="107" t="s">
        <v>65</v>
      </c>
      <c r="D17" s="107" t="s">
        <v>66</v>
      </c>
      <c r="E17" s="107" t="s">
        <v>60</v>
      </c>
      <c r="F17" s="108">
        <v>1011008</v>
      </c>
      <c r="G17" s="109">
        <v>705000</v>
      </c>
      <c r="H17" s="107" t="s">
        <v>59</v>
      </c>
      <c r="I17" s="107" t="s">
        <v>74</v>
      </c>
      <c r="J17" s="110">
        <v>45519</v>
      </c>
    </row>
    <row r="18" spans="1:10" ht="14.4">
      <c r="A18" s="107" t="s">
        <v>63</v>
      </c>
      <c r="B18" s="107" t="s">
        <v>153</v>
      </c>
      <c r="C18" s="107" t="s">
        <v>77</v>
      </c>
      <c r="D18" s="107" t="s">
        <v>102</v>
      </c>
      <c r="E18" s="107" t="s">
        <v>60</v>
      </c>
      <c r="F18" s="108">
        <v>1011449</v>
      </c>
      <c r="G18" s="109">
        <v>653971</v>
      </c>
      <c r="H18" s="107" t="s">
        <v>74</v>
      </c>
      <c r="I18" s="107" t="s">
        <v>74</v>
      </c>
      <c r="J18" s="110">
        <v>45527</v>
      </c>
    </row>
    <row r="19" spans="1:10" ht="14.4">
      <c r="A19" s="107" t="s">
        <v>63</v>
      </c>
      <c r="B19" s="107" t="s">
        <v>153</v>
      </c>
      <c r="C19" s="107" t="s">
        <v>111</v>
      </c>
      <c r="D19" s="107" t="s">
        <v>112</v>
      </c>
      <c r="E19" s="107" t="s">
        <v>91</v>
      </c>
      <c r="F19" s="108">
        <v>1011698</v>
      </c>
      <c r="G19" s="109">
        <v>4750000</v>
      </c>
      <c r="H19" s="107" t="s">
        <v>59</v>
      </c>
      <c r="I19" s="107" t="s">
        <v>74</v>
      </c>
      <c r="J19" s="110">
        <v>45534</v>
      </c>
    </row>
    <row r="20" spans="1:10" ht="14.4">
      <c r="A20" s="107" t="s">
        <v>63</v>
      </c>
      <c r="B20" s="107" t="s">
        <v>153</v>
      </c>
      <c r="C20" s="107" t="s">
        <v>77</v>
      </c>
      <c r="D20" s="107" t="s">
        <v>108</v>
      </c>
      <c r="E20" s="107" t="s">
        <v>56</v>
      </c>
      <c r="F20" s="108">
        <v>1011693</v>
      </c>
      <c r="G20" s="109">
        <v>3825000</v>
      </c>
      <c r="H20" s="107" t="s">
        <v>59</v>
      </c>
      <c r="I20" s="107" t="s">
        <v>74</v>
      </c>
      <c r="J20" s="110">
        <v>45534</v>
      </c>
    </row>
    <row r="21" spans="1:10" ht="14.4">
      <c r="A21" s="107" t="s">
        <v>63</v>
      </c>
      <c r="B21" s="107" t="s">
        <v>153</v>
      </c>
      <c r="C21" s="107" t="s">
        <v>65</v>
      </c>
      <c r="D21" s="107" t="s">
        <v>66</v>
      </c>
      <c r="E21" s="107" t="s">
        <v>56</v>
      </c>
      <c r="F21" s="108">
        <v>1010771</v>
      </c>
      <c r="G21" s="109">
        <v>75000</v>
      </c>
      <c r="H21" s="107" t="s">
        <v>59</v>
      </c>
      <c r="I21" s="107" t="s">
        <v>74</v>
      </c>
      <c r="J21" s="110">
        <v>45511</v>
      </c>
    </row>
    <row r="22" spans="1:10" ht="14.4">
      <c r="A22" s="107" t="s">
        <v>63</v>
      </c>
      <c r="B22" s="107" t="s">
        <v>153</v>
      </c>
      <c r="C22" s="107" t="s">
        <v>65</v>
      </c>
      <c r="D22" s="107" t="s">
        <v>66</v>
      </c>
      <c r="E22" s="107" t="s">
        <v>64</v>
      </c>
      <c r="F22" s="108">
        <v>1010674</v>
      </c>
      <c r="G22" s="109">
        <v>6950000</v>
      </c>
      <c r="H22" s="107" t="s">
        <v>59</v>
      </c>
      <c r="I22" s="107" t="s">
        <v>74</v>
      </c>
      <c r="J22" s="110">
        <v>45506</v>
      </c>
    </row>
    <row r="23" spans="1:10" ht="14.4">
      <c r="A23" s="107" t="s">
        <v>63</v>
      </c>
      <c r="B23" s="107" t="s">
        <v>153</v>
      </c>
      <c r="C23" s="107" t="s">
        <v>65</v>
      </c>
      <c r="D23" s="107" t="s">
        <v>66</v>
      </c>
      <c r="E23" s="107" t="s">
        <v>60</v>
      </c>
      <c r="F23" s="108">
        <v>1010994</v>
      </c>
      <c r="G23" s="109">
        <v>862471</v>
      </c>
      <c r="H23" s="107" t="s">
        <v>59</v>
      </c>
      <c r="I23" s="107" t="s">
        <v>74</v>
      </c>
      <c r="J23" s="110">
        <v>45519</v>
      </c>
    </row>
    <row r="24" spans="1:10" ht="14.4">
      <c r="A24" s="107" t="s">
        <v>63</v>
      </c>
      <c r="B24" s="107" t="s">
        <v>153</v>
      </c>
      <c r="C24" s="107" t="s">
        <v>77</v>
      </c>
      <c r="D24" s="107" t="s">
        <v>84</v>
      </c>
      <c r="E24" s="107" t="s">
        <v>60</v>
      </c>
      <c r="F24" s="108">
        <v>1010628</v>
      </c>
      <c r="G24" s="109">
        <v>662500</v>
      </c>
      <c r="H24" s="107" t="s">
        <v>59</v>
      </c>
      <c r="I24" s="107" t="s">
        <v>74</v>
      </c>
      <c r="J24" s="110">
        <v>45505</v>
      </c>
    </row>
    <row r="25" spans="1:10" ht="14.4">
      <c r="A25" s="107" t="s">
        <v>63</v>
      </c>
      <c r="B25" s="107" t="s">
        <v>153</v>
      </c>
      <c r="C25" s="107" t="s">
        <v>65</v>
      </c>
      <c r="D25" s="107" t="s">
        <v>66</v>
      </c>
      <c r="E25" s="107" t="s">
        <v>60</v>
      </c>
      <c r="F25" s="108">
        <v>1011600</v>
      </c>
      <c r="G25" s="109">
        <v>2050000</v>
      </c>
      <c r="H25" s="107" t="s">
        <v>59</v>
      </c>
      <c r="I25" s="107" t="s">
        <v>74</v>
      </c>
      <c r="J25" s="110">
        <v>45533</v>
      </c>
    </row>
    <row r="26" spans="1:10" ht="14.4">
      <c r="A26" s="107" t="s">
        <v>63</v>
      </c>
      <c r="B26" s="107" t="s">
        <v>153</v>
      </c>
      <c r="C26" s="107" t="s">
        <v>65</v>
      </c>
      <c r="D26" s="107" t="s">
        <v>66</v>
      </c>
      <c r="E26" s="107" t="s">
        <v>60</v>
      </c>
      <c r="F26" s="108">
        <v>1010679</v>
      </c>
      <c r="G26" s="109">
        <v>529000</v>
      </c>
      <c r="H26" s="107" t="s">
        <v>59</v>
      </c>
      <c r="I26" s="107" t="s">
        <v>74</v>
      </c>
      <c r="J26" s="110">
        <v>45506</v>
      </c>
    </row>
    <row r="27" spans="1:10" ht="14.4">
      <c r="A27" s="107" t="s">
        <v>63</v>
      </c>
      <c r="B27" s="107" t="s">
        <v>153</v>
      </c>
      <c r="C27" s="107" t="s">
        <v>65</v>
      </c>
      <c r="D27" s="107" t="s">
        <v>66</v>
      </c>
      <c r="E27" s="107" t="s">
        <v>64</v>
      </c>
      <c r="F27" s="108">
        <v>1011560</v>
      </c>
      <c r="G27" s="109">
        <v>3133420</v>
      </c>
      <c r="H27" s="107" t="s">
        <v>74</v>
      </c>
      <c r="I27" s="107" t="s">
        <v>74</v>
      </c>
      <c r="J27" s="110">
        <v>45532</v>
      </c>
    </row>
    <row r="28" spans="1:10" ht="14.4">
      <c r="A28" s="107" t="s">
        <v>63</v>
      </c>
      <c r="B28" s="107" t="s">
        <v>153</v>
      </c>
      <c r="C28" s="107" t="s">
        <v>65</v>
      </c>
      <c r="D28" s="107" t="s">
        <v>66</v>
      </c>
      <c r="E28" s="107" t="s">
        <v>60</v>
      </c>
      <c r="F28" s="108">
        <v>1010987</v>
      </c>
      <c r="G28" s="109">
        <v>480000</v>
      </c>
      <c r="H28" s="107" t="s">
        <v>59</v>
      </c>
      <c r="I28" s="107" t="s">
        <v>74</v>
      </c>
      <c r="J28" s="110">
        <v>45519</v>
      </c>
    </row>
    <row r="29" spans="1:10" ht="14.4">
      <c r="A29" s="107" t="s">
        <v>63</v>
      </c>
      <c r="B29" s="107" t="s">
        <v>153</v>
      </c>
      <c r="C29" s="107" t="s">
        <v>65</v>
      </c>
      <c r="D29" s="107" t="s">
        <v>66</v>
      </c>
      <c r="E29" s="107" t="s">
        <v>60</v>
      </c>
      <c r="F29" s="108">
        <v>1010696</v>
      </c>
      <c r="G29" s="109">
        <v>1075000</v>
      </c>
      <c r="H29" s="107" t="s">
        <v>59</v>
      </c>
      <c r="I29" s="107" t="s">
        <v>74</v>
      </c>
      <c r="J29" s="110">
        <v>45509</v>
      </c>
    </row>
    <row r="30" spans="1:10" ht="14.4">
      <c r="A30" s="107" t="s">
        <v>55</v>
      </c>
      <c r="B30" s="107" t="s">
        <v>154</v>
      </c>
      <c r="C30" s="107" t="s">
        <v>57</v>
      </c>
      <c r="D30" s="107" t="s">
        <v>58</v>
      </c>
      <c r="E30" s="107" t="s">
        <v>60</v>
      </c>
      <c r="F30" s="108">
        <v>1011091</v>
      </c>
      <c r="G30" s="109">
        <v>1159000</v>
      </c>
      <c r="H30" s="107" t="s">
        <v>59</v>
      </c>
      <c r="I30" s="107" t="s">
        <v>74</v>
      </c>
      <c r="J30" s="110">
        <v>45523</v>
      </c>
    </row>
    <row r="31" spans="1:10" ht="14.4">
      <c r="A31" s="107" t="s">
        <v>55</v>
      </c>
      <c r="B31" s="107" t="s">
        <v>154</v>
      </c>
      <c r="C31" s="107" t="s">
        <v>81</v>
      </c>
      <c r="D31" s="107" t="s">
        <v>82</v>
      </c>
      <c r="E31" s="107" t="s">
        <v>60</v>
      </c>
      <c r="F31" s="108">
        <v>1011185</v>
      </c>
      <c r="G31" s="109">
        <v>1332000</v>
      </c>
      <c r="H31" s="107" t="s">
        <v>59</v>
      </c>
      <c r="I31" s="107" t="s">
        <v>74</v>
      </c>
      <c r="J31" s="110">
        <v>45524</v>
      </c>
    </row>
    <row r="32" spans="1:10" ht="14.4">
      <c r="A32" s="107" t="s">
        <v>55</v>
      </c>
      <c r="B32" s="107" t="s">
        <v>154</v>
      </c>
      <c r="C32" s="107" t="s">
        <v>57</v>
      </c>
      <c r="D32" s="107" t="s">
        <v>58</v>
      </c>
      <c r="E32" s="107" t="s">
        <v>60</v>
      </c>
      <c r="F32" s="108">
        <v>1011233</v>
      </c>
      <c r="G32" s="109">
        <v>1185000</v>
      </c>
      <c r="H32" s="107" t="s">
        <v>59</v>
      </c>
      <c r="I32" s="107" t="s">
        <v>74</v>
      </c>
      <c r="J32" s="110">
        <v>45525</v>
      </c>
    </row>
    <row r="33" spans="1:10" ht="14.4">
      <c r="A33" s="107" t="s">
        <v>55</v>
      </c>
      <c r="B33" s="107" t="s">
        <v>154</v>
      </c>
      <c r="C33" s="107" t="s">
        <v>57</v>
      </c>
      <c r="D33" s="107" t="s">
        <v>58</v>
      </c>
      <c r="E33" s="107" t="s">
        <v>64</v>
      </c>
      <c r="F33" s="108">
        <v>1011336</v>
      </c>
      <c r="G33" s="109">
        <v>401000</v>
      </c>
      <c r="H33" s="107" t="s">
        <v>74</v>
      </c>
      <c r="I33" s="107" t="s">
        <v>74</v>
      </c>
      <c r="J33" s="110">
        <v>45525</v>
      </c>
    </row>
    <row r="34" spans="1:10" ht="14.4">
      <c r="A34" s="107" t="s">
        <v>55</v>
      </c>
      <c r="B34" s="107" t="s">
        <v>154</v>
      </c>
      <c r="C34" s="107" t="s">
        <v>57</v>
      </c>
      <c r="D34" s="107" t="s">
        <v>58</v>
      </c>
      <c r="E34" s="107" t="s">
        <v>64</v>
      </c>
      <c r="F34" s="108">
        <v>1011347</v>
      </c>
      <c r="G34" s="109">
        <v>398000</v>
      </c>
      <c r="H34" s="107" t="s">
        <v>74</v>
      </c>
      <c r="I34" s="107" t="s">
        <v>74</v>
      </c>
      <c r="J34" s="110">
        <v>45525</v>
      </c>
    </row>
    <row r="35" spans="1:10" ht="14.4">
      <c r="A35" s="107" t="s">
        <v>55</v>
      </c>
      <c r="B35" s="107" t="s">
        <v>154</v>
      </c>
      <c r="C35" s="107" t="s">
        <v>57</v>
      </c>
      <c r="D35" s="107" t="s">
        <v>58</v>
      </c>
      <c r="E35" s="107" t="s">
        <v>60</v>
      </c>
      <c r="F35" s="108">
        <v>1010710</v>
      </c>
      <c r="G35" s="109">
        <v>430000</v>
      </c>
      <c r="H35" s="107" t="s">
        <v>59</v>
      </c>
      <c r="I35" s="107" t="s">
        <v>74</v>
      </c>
      <c r="J35" s="110">
        <v>45509</v>
      </c>
    </row>
    <row r="36" spans="1:10" ht="14.4">
      <c r="A36" s="107" t="s">
        <v>55</v>
      </c>
      <c r="B36" s="107" t="s">
        <v>154</v>
      </c>
      <c r="C36" s="107" t="s">
        <v>92</v>
      </c>
      <c r="D36" s="107" t="s">
        <v>100</v>
      </c>
      <c r="E36" s="107" t="s">
        <v>60</v>
      </c>
      <c r="F36" s="108">
        <v>1011368</v>
      </c>
      <c r="G36" s="109">
        <v>1028000</v>
      </c>
      <c r="H36" s="107" t="s">
        <v>59</v>
      </c>
      <c r="I36" s="107" t="s">
        <v>74</v>
      </c>
      <c r="J36" s="110">
        <v>45525</v>
      </c>
    </row>
    <row r="37" spans="1:10" ht="14.4">
      <c r="A37" s="107" t="s">
        <v>55</v>
      </c>
      <c r="B37" s="107" t="s">
        <v>154</v>
      </c>
      <c r="C37" s="107" t="s">
        <v>57</v>
      </c>
      <c r="D37" s="107" t="s">
        <v>58</v>
      </c>
      <c r="E37" s="107" t="s">
        <v>56</v>
      </c>
      <c r="F37" s="108">
        <v>1010642</v>
      </c>
      <c r="G37" s="109">
        <v>210000</v>
      </c>
      <c r="H37" s="107" t="s">
        <v>59</v>
      </c>
      <c r="I37" s="107" t="s">
        <v>74</v>
      </c>
      <c r="J37" s="110">
        <v>45505</v>
      </c>
    </row>
    <row r="38" spans="1:10" ht="14.4">
      <c r="A38" s="107" t="s">
        <v>55</v>
      </c>
      <c r="B38" s="107" t="s">
        <v>154</v>
      </c>
      <c r="C38" s="107" t="s">
        <v>61</v>
      </c>
      <c r="D38" s="107" t="s">
        <v>62</v>
      </c>
      <c r="E38" s="107" t="s">
        <v>60</v>
      </c>
      <c r="F38" s="108">
        <v>1010663</v>
      </c>
      <c r="G38" s="109">
        <v>1400000</v>
      </c>
      <c r="H38" s="107" t="s">
        <v>59</v>
      </c>
      <c r="I38" s="107" t="s">
        <v>74</v>
      </c>
      <c r="J38" s="110">
        <v>45506</v>
      </c>
    </row>
    <row r="39" spans="1:10" ht="14.4">
      <c r="A39" s="107" t="s">
        <v>55</v>
      </c>
      <c r="B39" s="107" t="s">
        <v>154</v>
      </c>
      <c r="C39" s="107" t="s">
        <v>57</v>
      </c>
      <c r="D39" s="107" t="s">
        <v>58</v>
      </c>
      <c r="E39" s="107" t="s">
        <v>60</v>
      </c>
      <c r="F39" s="108">
        <v>1011354</v>
      </c>
      <c r="G39" s="109">
        <v>805000</v>
      </c>
      <c r="H39" s="107" t="s">
        <v>59</v>
      </c>
      <c r="I39" s="107" t="s">
        <v>74</v>
      </c>
      <c r="J39" s="110">
        <v>45525</v>
      </c>
    </row>
    <row r="40" spans="1:10" ht="14.4">
      <c r="A40" s="107" t="s">
        <v>55</v>
      </c>
      <c r="B40" s="107" t="s">
        <v>154</v>
      </c>
      <c r="C40" s="107" t="s">
        <v>81</v>
      </c>
      <c r="D40" s="107" t="s">
        <v>82</v>
      </c>
      <c r="E40" s="107" t="s">
        <v>60</v>
      </c>
      <c r="F40" s="108">
        <v>1011581</v>
      </c>
      <c r="G40" s="109">
        <v>1540000</v>
      </c>
      <c r="H40" s="107" t="s">
        <v>59</v>
      </c>
      <c r="I40" s="107" t="s">
        <v>74</v>
      </c>
      <c r="J40" s="110">
        <v>45533</v>
      </c>
    </row>
    <row r="41" spans="1:10" ht="14.4">
      <c r="A41" s="107" t="s">
        <v>55</v>
      </c>
      <c r="B41" s="107" t="s">
        <v>154</v>
      </c>
      <c r="C41" s="107" t="s">
        <v>61</v>
      </c>
      <c r="D41" s="107" t="s">
        <v>62</v>
      </c>
      <c r="E41" s="107" t="s">
        <v>87</v>
      </c>
      <c r="F41" s="108">
        <v>1010885</v>
      </c>
      <c r="G41" s="109">
        <v>900000</v>
      </c>
      <c r="H41" s="107" t="s">
        <v>59</v>
      </c>
      <c r="I41" s="107" t="s">
        <v>74</v>
      </c>
      <c r="J41" s="110">
        <v>45516</v>
      </c>
    </row>
    <row r="42" spans="1:10" ht="14.4">
      <c r="A42" s="107" t="s">
        <v>55</v>
      </c>
      <c r="B42" s="107" t="s">
        <v>154</v>
      </c>
      <c r="C42" s="107" t="s">
        <v>61</v>
      </c>
      <c r="D42" s="107" t="s">
        <v>62</v>
      </c>
      <c r="E42" s="107" t="s">
        <v>87</v>
      </c>
      <c r="F42" s="108">
        <v>1010887</v>
      </c>
      <c r="G42" s="109">
        <v>900000</v>
      </c>
      <c r="H42" s="107" t="s">
        <v>59</v>
      </c>
      <c r="I42" s="107" t="s">
        <v>74</v>
      </c>
      <c r="J42" s="110">
        <v>45516</v>
      </c>
    </row>
    <row r="43" spans="1:10" ht="14.4">
      <c r="A43" s="107" t="s">
        <v>55</v>
      </c>
      <c r="B43" s="107" t="s">
        <v>154</v>
      </c>
      <c r="C43" s="107" t="s">
        <v>57</v>
      </c>
      <c r="D43" s="107" t="s">
        <v>58</v>
      </c>
      <c r="E43" s="107" t="s">
        <v>56</v>
      </c>
      <c r="F43" s="108">
        <v>1010872</v>
      </c>
      <c r="G43" s="109">
        <v>680000</v>
      </c>
      <c r="H43" s="107" t="s">
        <v>59</v>
      </c>
      <c r="I43" s="107" t="s">
        <v>74</v>
      </c>
      <c r="J43" s="110">
        <v>45513</v>
      </c>
    </row>
    <row r="44" spans="1:10" ht="14.4">
      <c r="A44" s="107" t="s">
        <v>55</v>
      </c>
      <c r="B44" s="107" t="s">
        <v>154</v>
      </c>
      <c r="C44" s="107" t="s">
        <v>57</v>
      </c>
      <c r="D44" s="107" t="s">
        <v>58</v>
      </c>
      <c r="E44" s="107" t="s">
        <v>60</v>
      </c>
      <c r="F44" s="108">
        <v>1010861</v>
      </c>
      <c r="G44" s="109">
        <v>398000</v>
      </c>
      <c r="H44" s="107" t="s">
        <v>74</v>
      </c>
      <c r="I44" s="107" t="s">
        <v>74</v>
      </c>
      <c r="J44" s="110">
        <v>45513</v>
      </c>
    </row>
    <row r="45" spans="1:10" ht="14.4">
      <c r="A45" s="107" t="s">
        <v>55</v>
      </c>
      <c r="B45" s="107" t="s">
        <v>154</v>
      </c>
      <c r="C45" s="107" t="s">
        <v>61</v>
      </c>
      <c r="D45" s="107" t="s">
        <v>62</v>
      </c>
      <c r="E45" s="107" t="s">
        <v>60</v>
      </c>
      <c r="F45" s="108">
        <v>1011417</v>
      </c>
      <c r="G45" s="109">
        <v>10650000</v>
      </c>
      <c r="H45" s="107" t="s">
        <v>59</v>
      </c>
      <c r="I45" s="107" t="s">
        <v>74</v>
      </c>
      <c r="J45" s="110">
        <v>45527</v>
      </c>
    </row>
    <row r="46" spans="1:10" ht="14.4">
      <c r="A46" s="107" t="s">
        <v>55</v>
      </c>
      <c r="B46" s="107" t="s">
        <v>154</v>
      </c>
      <c r="C46" s="107" t="s">
        <v>92</v>
      </c>
      <c r="D46" s="107" t="s">
        <v>95</v>
      </c>
      <c r="E46" s="107" t="s">
        <v>60</v>
      </c>
      <c r="F46" s="108">
        <v>1011049</v>
      </c>
      <c r="G46" s="109">
        <v>645000</v>
      </c>
      <c r="H46" s="107" t="s">
        <v>59</v>
      </c>
      <c r="I46" s="107" t="s">
        <v>74</v>
      </c>
      <c r="J46" s="110">
        <v>45520</v>
      </c>
    </row>
    <row r="47" spans="1:10" ht="14.4">
      <c r="A47" s="107" t="s">
        <v>55</v>
      </c>
      <c r="B47" s="107" t="s">
        <v>154</v>
      </c>
      <c r="C47" s="107" t="s">
        <v>57</v>
      </c>
      <c r="D47" s="107" t="s">
        <v>58</v>
      </c>
      <c r="E47" s="107" t="s">
        <v>60</v>
      </c>
      <c r="F47" s="108">
        <v>1011589</v>
      </c>
      <c r="G47" s="109">
        <v>1350000</v>
      </c>
      <c r="H47" s="107" t="s">
        <v>59</v>
      </c>
      <c r="I47" s="107" t="s">
        <v>74</v>
      </c>
      <c r="J47" s="110">
        <v>45533</v>
      </c>
    </row>
    <row r="48" spans="1:10" ht="14.4">
      <c r="A48" s="107" t="s">
        <v>55</v>
      </c>
      <c r="B48" s="107" t="s">
        <v>154</v>
      </c>
      <c r="C48" s="107" t="s">
        <v>57</v>
      </c>
      <c r="D48" s="107" t="s">
        <v>58</v>
      </c>
      <c r="E48" s="107" t="s">
        <v>91</v>
      </c>
      <c r="F48" s="108">
        <v>1011013</v>
      </c>
      <c r="G48" s="109">
        <v>3100000</v>
      </c>
      <c r="H48" s="107" t="s">
        <v>59</v>
      </c>
      <c r="I48" s="107" t="s">
        <v>74</v>
      </c>
      <c r="J48" s="110">
        <v>45519</v>
      </c>
    </row>
    <row r="49" spans="1:10" ht="14.4">
      <c r="A49" s="107" t="s">
        <v>55</v>
      </c>
      <c r="B49" s="107" t="s">
        <v>154</v>
      </c>
      <c r="C49" s="107" t="s">
        <v>57</v>
      </c>
      <c r="D49" s="107" t="s">
        <v>58</v>
      </c>
      <c r="E49" s="107" t="s">
        <v>60</v>
      </c>
      <c r="F49" s="108">
        <v>1011580</v>
      </c>
      <c r="G49" s="109">
        <v>752375.5</v>
      </c>
      <c r="H49" s="107" t="s">
        <v>74</v>
      </c>
      <c r="I49" s="107" t="s">
        <v>74</v>
      </c>
      <c r="J49" s="110">
        <v>45533</v>
      </c>
    </row>
    <row r="50" spans="1:10" ht="14.4">
      <c r="A50" s="107" t="s">
        <v>55</v>
      </c>
      <c r="B50" s="107" t="s">
        <v>154</v>
      </c>
      <c r="C50" s="107" t="s">
        <v>57</v>
      </c>
      <c r="D50" s="107" t="s">
        <v>58</v>
      </c>
      <c r="E50" s="107" t="s">
        <v>60</v>
      </c>
      <c r="F50" s="108">
        <v>1011033</v>
      </c>
      <c r="G50" s="109">
        <v>8754999</v>
      </c>
      <c r="H50" s="107" t="s">
        <v>74</v>
      </c>
      <c r="I50" s="107" t="s">
        <v>74</v>
      </c>
      <c r="J50" s="110">
        <v>45519</v>
      </c>
    </row>
    <row r="51" spans="1:10" ht="14.4">
      <c r="A51" s="107" t="s">
        <v>55</v>
      </c>
      <c r="B51" s="107" t="s">
        <v>154</v>
      </c>
      <c r="C51" s="107" t="s">
        <v>92</v>
      </c>
      <c r="D51" s="107" t="s">
        <v>93</v>
      </c>
      <c r="E51" s="107" t="s">
        <v>64</v>
      </c>
      <c r="F51" s="108">
        <v>1011040</v>
      </c>
      <c r="G51" s="109">
        <v>520990</v>
      </c>
      <c r="H51" s="107" t="s">
        <v>74</v>
      </c>
      <c r="I51" s="107" t="s">
        <v>74</v>
      </c>
      <c r="J51" s="110">
        <v>45520</v>
      </c>
    </row>
    <row r="52" spans="1:10" ht="14.4">
      <c r="A52" s="107" t="s">
        <v>55</v>
      </c>
      <c r="B52" s="107" t="s">
        <v>154</v>
      </c>
      <c r="C52" s="107" t="s">
        <v>61</v>
      </c>
      <c r="D52" s="107" t="s">
        <v>62</v>
      </c>
      <c r="E52" s="107" t="s">
        <v>64</v>
      </c>
      <c r="F52" s="108">
        <v>1011564</v>
      </c>
      <c r="G52" s="109">
        <v>525000</v>
      </c>
      <c r="H52" s="107" t="s">
        <v>59</v>
      </c>
      <c r="I52" s="107" t="s">
        <v>74</v>
      </c>
      <c r="J52" s="110">
        <v>45532</v>
      </c>
    </row>
    <row r="53" spans="1:10" ht="14.4">
      <c r="A53" s="107" t="s">
        <v>55</v>
      </c>
      <c r="B53" s="107" t="s">
        <v>154</v>
      </c>
      <c r="C53" s="107" t="s">
        <v>61</v>
      </c>
      <c r="D53" s="107" t="s">
        <v>62</v>
      </c>
      <c r="E53" s="107" t="s">
        <v>87</v>
      </c>
      <c r="F53" s="108">
        <v>1010883</v>
      </c>
      <c r="G53" s="109">
        <v>900000</v>
      </c>
      <c r="H53" s="107" t="s">
        <v>59</v>
      </c>
      <c r="I53" s="107" t="s">
        <v>74</v>
      </c>
      <c r="J53" s="110">
        <v>45516</v>
      </c>
    </row>
    <row r="54" spans="1:10" ht="14.4">
      <c r="A54" s="107" t="s">
        <v>55</v>
      </c>
      <c r="B54" s="107" t="s">
        <v>154</v>
      </c>
      <c r="C54" s="107" t="s">
        <v>92</v>
      </c>
      <c r="D54" s="107" t="s">
        <v>93</v>
      </c>
      <c r="E54" s="107" t="s">
        <v>60</v>
      </c>
      <c r="F54" s="108">
        <v>1011047</v>
      </c>
      <c r="G54" s="109">
        <v>627709</v>
      </c>
      <c r="H54" s="107" t="s">
        <v>74</v>
      </c>
      <c r="I54" s="107" t="s">
        <v>74</v>
      </c>
      <c r="J54" s="110">
        <v>45520</v>
      </c>
    </row>
    <row r="55" spans="1:10" ht="14.4">
      <c r="A55" s="107" t="s">
        <v>55</v>
      </c>
      <c r="B55" s="107" t="s">
        <v>154</v>
      </c>
      <c r="C55" s="107" t="s">
        <v>61</v>
      </c>
      <c r="D55" s="107" t="s">
        <v>62</v>
      </c>
      <c r="E55" s="107" t="s">
        <v>60</v>
      </c>
      <c r="F55" s="108">
        <v>1011416</v>
      </c>
      <c r="G55" s="109">
        <v>1500000</v>
      </c>
      <c r="H55" s="107" t="s">
        <v>59</v>
      </c>
      <c r="I55" s="107" t="s">
        <v>74</v>
      </c>
      <c r="J55" s="110">
        <v>45527</v>
      </c>
    </row>
    <row r="56" spans="1:10" ht="14.4">
      <c r="A56" s="107" t="s">
        <v>55</v>
      </c>
      <c r="B56" s="107" t="s">
        <v>154</v>
      </c>
      <c r="C56" s="107" t="s">
        <v>57</v>
      </c>
      <c r="D56" s="107" t="s">
        <v>58</v>
      </c>
      <c r="E56" s="107" t="s">
        <v>60</v>
      </c>
      <c r="F56" s="108">
        <v>1011654</v>
      </c>
      <c r="G56" s="109">
        <v>390000</v>
      </c>
      <c r="H56" s="107" t="s">
        <v>59</v>
      </c>
      <c r="I56" s="107" t="s">
        <v>74</v>
      </c>
      <c r="J56" s="110">
        <v>45534</v>
      </c>
    </row>
    <row r="57" spans="1:10" ht="14.4">
      <c r="A57" s="107" t="s">
        <v>55</v>
      </c>
      <c r="B57" s="107" t="s">
        <v>154</v>
      </c>
      <c r="C57" s="107" t="s">
        <v>57</v>
      </c>
      <c r="D57" s="107" t="s">
        <v>58</v>
      </c>
      <c r="E57" s="107" t="s">
        <v>60</v>
      </c>
      <c r="F57" s="108">
        <v>1011473</v>
      </c>
      <c r="G57" s="109">
        <v>787500</v>
      </c>
      <c r="H57" s="107" t="s">
        <v>59</v>
      </c>
      <c r="I57" s="107" t="s">
        <v>74</v>
      </c>
      <c r="J57" s="110">
        <v>45530</v>
      </c>
    </row>
    <row r="58" spans="1:10" ht="14.4">
      <c r="A58" s="107" t="s">
        <v>55</v>
      </c>
      <c r="B58" s="107" t="s">
        <v>154</v>
      </c>
      <c r="C58" s="107" t="s">
        <v>61</v>
      </c>
      <c r="D58" s="107" t="s">
        <v>62</v>
      </c>
      <c r="E58" s="107" t="s">
        <v>60</v>
      </c>
      <c r="F58" s="108">
        <v>1010756</v>
      </c>
      <c r="G58" s="109">
        <v>1550000</v>
      </c>
      <c r="H58" s="107" t="s">
        <v>59</v>
      </c>
      <c r="I58" s="107" t="s">
        <v>74</v>
      </c>
      <c r="J58" s="110">
        <v>45510</v>
      </c>
    </row>
    <row r="59" spans="1:10" ht="14.4">
      <c r="A59" s="107" t="s">
        <v>55</v>
      </c>
      <c r="B59" s="107" t="s">
        <v>154</v>
      </c>
      <c r="C59" s="107" t="s">
        <v>57</v>
      </c>
      <c r="D59" s="107" t="s">
        <v>58</v>
      </c>
      <c r="E59" s="107" t="s">
        <v>60</v>
      </c>
      <c r="F59" s="108">
        <v>1011479</v>
      </c>
      <c r="G59" s="109">
        <v>1500000</v>
      </c>
      <c r="H59" s="107" t="s">
        <v>59</v>
      </c>
      <c r="I59" s="107" t="s">
        <v>74</v>
      </c>
      <c r="J59" s="110">
        <v>45530</v>
      </c>
    </row>
    <row r="60" spans="1:10" ht="14.4">
      <c r="A60" s="107" t="s">
        <v>55</v>
      </c>
      <c r="B60" s="107" t="s">
        <v>154</v>
      </c>
      <c r="C60" s="107" t="s">
        <v>57</v>
      </c>
      <c r="D60" s="107" t="s">
        <v>58</v>
      </c>
      <c r="E60" s="107" t="s">
        <v>60</v>
      </c>
      <c r="F60" s="108">
        <v>1011504</v>
      </c>
      <c r="G60" s="109">
        <v>640000</v>
      </c>
      <c r="H60" s="107" t="s">
        <v>59</v>
      </c>
      <c r="I60" s="107" t="s">
        <v>74</v>
      </c>
      <c r="J60" s="110">
        <v>45531</v>
      </c>
    </row>
    <row r="61" spans="1:10" ht="14.4">
      <c r="A61" s="107" t="s">
        <v>55</v>
      </c>
      <c r="B61" s="107" t="s">
        <v>154</v>
      </c>
      <c r="C61" s="107" t="s">
        <v>89</v>
      </c>
      <c r="D61" s="107" t="s">
        <v>110</v>
      </c>
      <c r="E61" s="107" t="s">
        <v>60</v>
      </c>
      <c r="F61" s="108">
        <v>1011493</v>
      </c>
      <c r="G61" s="109">
        <v>750000</v>
      </c>
      <c r="H61" s="107" t="s">
        <v>59</v>
      </c>
      <c r="I61" s="107" t="s">
        <v>74</v>
      </c>
      <c r="J61" s="110">
        <v>45530</v>
      </c>
    </row>
    <row r="62" spans="1:10" ht="14.4">
      <c r="A62" s="107" t="s">
        <v>55</v>
      </c>
      <c r="B62" s="107" t="s">
        <v>154</v>
      </c>
      <c r="C62" s="107" t="s">
        <v>92</v>
      </c>
      <c r="D62" s="107" t="s">
        <v>93</v>
      </c>
      <c r="E62" s="107" t="s">
        <v>60</v>
      </c>
      <c r="F62" s="108">
        <v>1011675</v>
      </c>
      <c r="G62" s="109">
        <v>525813</v>
      </c>
      <c r="H62" s="107" t="s">
        <v>74</v>
      </c>
      <c r="I62" s="107" t="s">
        <v>74</v>
      </c>
      <c r="J62" s="110">
        <v>45534</v>
      </c>
    </row>
    <row r="63" spans="1:10" ht="14.4">
      <c r="A63" s="107" t="s">
        <v>55</v>
      </c>
      <c r="B63" s="107" t="s">
        <v>154</v>
      </c>
      <c r="C63" s="107" t="s">
        <v>92</v>
      </c>
      <c r="D63" s="107" t="s">
        <v>93</v>
      </c>
      <c r="E63" s="107" t="s">
        <v>60</v>
      </c>
      <c r="F63" s="108">
        <v>1010818</v>
      </c>
      <c r="G63" s="109">
        <v>539652</v>
      </c>
      <c r="H63" s="107" t="s">
        <v>74</v>
      </c>
      <c r="I63" s="107" t="s">
        <v>74</v>
      </c>
      <c r="J63" s="110">
        <v>45512</v>
      </c>
    </row>
    <row r="64" spans="1:10" ht="14.4">
      <c r="A64" s="107" t="s">
        <v>55</v>
      </c>
      <c r="B64" s="107" t="s">
        <v>154</v>
      </c>
      <c r="C64" s="107" t="s">
        <v>57</v>
      </c>
      <c r="D64" s="107" t="s">
        <v>58</v>
      </c>
      <c r="E64" s="107" t="s">
        <v>60</v>
      </c>
      <c r="F64" s="108">
        <v>1011499</v>
      </c>
      <c r="G64" s="109">
        <v>450000</v>
      </c>
      <c r="H64" s="107" t="s">
        <v>59</v>
      </c>
      <c r="I64" s="107" t="s">
        <v>74</v>
      </c>
      <c r="J64" s="110">
        <v>45531</v>
      </c>
    </row>
    <row r="65" spans="1:10" ht="14.4">
      <c r="A65" s="107" t="s">
        <v>55</v>
      </c>
      <c r="B65" s="107" t="s">
        <v>154</v>
      </c>
      <c r="C65" s="107" t="s">
        <v>57</v>
      </c>
      <c r="D65" s="107" t="s">
        <v>58</v>
      </c>
      <c r="E65" s="107" t="s">
        <v>91</v>
      </c>
      <c r="F65" s="108">
        <v>1010839</v>
      </c>
      <c r="G65" s="109">
        <v>430000</v>
      </c>
      <c r="H65" s="107" t="s">
        <v>59</v>
      </c>
      <c r="I65" s="107" t="s">
        <v>74</v>
      </c>
      <c r="J65" s="110">
        <v>45512</v>
      </c>
    </row>
    <row r="66" spans="1:10" ht="14.4">
      <c r="A66" s="107" t="s">
        <v>55</v>
      </c>
      <c r="B66" s="107" t="s">
        <v>154</v>
      </c>
      <c r="C66" s="107" t="s">
        <v>57</v>
      </c>
      <c r="D66" s="107" t="s">
        <v>58</v>
      </c>
      <c r="E66" s="107" t="s">
        <v>91</v>
      </c>
      <c r="F66" s="108">
        <v>1010768</v>
      </c>
      <c r="G66" s="109">
        <v>1200000</v>
      </c>
      <c r="H66" s="107" t="s">
        <v>59</v>
      </c>
      <c r="I66" s="107" t="s">
        <v>74</v>
      </c>
      <c r="J66" s="110">
        <v>45511</v>
      </c>
    </row>
    <row r="67" spans="1:10" ht="14.4">
      <c r="A67" s="107" t="s">
        <v>55</v>
      </c>
      <c r="B67" s="107" t="s">
        <v>154</v>
      </c>
      <c r="C67" s="107" t="s">
        <v>57</v>
      </c>
      <c r="D67" s="107" t="s">
        <v>58</v>
      </c>
      <c r="E67" s="107" t="s">
        <v>60</v>
      </c>
      <c r="F67" s="108">
        <v>1010947</v>
      </c>
      <c r="G67" s="109">
        <v>408000</v>
      </c>
      <c r="H67" s="107" t="s">
        <v>59</v>
      </c>
      <c r="I67" s="107" t="s">
        <v>74</v>
      </c>
      <c r="J67" s="110">
        <v>45518</v>
      </c>
    </row>
    <row r="68" spans="1:10" ht="14.4">
      <c r="A68" s="107" t="s">
        <v>55</v>
      </c>
      <c r="B68" s="107" t="s">
        <v>154</v>
      </c>
      <c r="C68" s="107" t="s">
        <v>92</v>
      </c>
      <c r="D68" s="107" t="s">
        <v>93</v>
      </c>
      <c r="E68" s="107" t="s">
        <v>64</v>
      </c>
      <c r="F68" s="108">
        <v>1011422</v>
      </c>
      <c r="G68" s="109">
        <v>462324</v>
      </c>
      <c r="H68" s="107" t="s">
        <v>74</v>
      </c>
      <c r="I68" s="107" t="s">
        <v>74</v>
      </c>
      <c r="J68" s="110">
        <v>45527</v>
      </c>
    </row>
    <row r="69" spans="1:10" ht="14.4">
      <c r="A69" s="107" t="s">
        <v>55</v>
      </c>
      <c r="B69" s="107" t="s">
        <v>154</v>
      </c>
      <c r="C69" s="107" t="s">
        <v>92</v>
      </c>
      <c r="D69" s="107" t="s">
        <v>93</v>
      </c>
      <c r="E69" s="107" t="s">
        <v>60</v>
      </c>
      <c r="F69" s="108">
        <v>1011652</v>
      </c>
      <c r="G69" s="109">
        <v>497785</v>
      </c>
      <c r="H69" s="107" t="s">
        <v>74</v>
      </c>
      <c r="I69" s="107" t="s">
        <v>74</v>
      </c>
      <c r="J69" s="110">
        <v>45534</v>
      </c>
    </row>
    <row r="70" spans="1:10" ht="14.4">
      <c r="A70" s="107" t="s">
        <v>55</v>
      </c>
      <c r="B70" s="107" t="s">
        <v>154</v>
      </c>
      <c r="C70" s="107" t="s">
        <v>92</v>
      </c>
      <c r="D70" s="107" t="s">
        <v>93</v>
      </c>
      <c r="E70" s="107" t="s">
        <v>64</v>
      </c>
      <c r="F70" s="108">
        <v>1011647</v>
      </c>
      <c r="G70" s="109">
        <v>400667</v>
      </c>
      <c r="H70" s="107" t="s">
        <v>74</v>
      </c>
      <c r="I70" s="107" t="s">
        <v>74</v>
      </c>
      <c r="J70" s="110">
        <v>45534</v>
      </c>
    </row>
    <row r="71" spans="1:10" ht="14.4">
      <c r="A71" s="107" t="s">
        <v>55</v>
      </c>
      <c r="B71" s="107" t="s">
        <v>154</v>
      </c>
      <c r="C71" s="107" t="s">
        <v>61</v>
      </c>
      <c r="D71" s="107" t="s">
        <v>62</v>
      </c>
      <c r="E71" s="107" t="s">
        <v>64</v>
      </c>
      <c r="F71" s="108">
        <v>1010761</v>
      </c>
      <c r="G71" s="109">
        <v>505000</v>
      </c>
      <c r="H71" s="107" t="s">
        <v>59</v>
      </c>
      <c r="I71" s="107" t="s">
        <v>74</v>
      </c>
      <c r="J71" s="110">
        <v>45510</v>
      </c>
    </row>
    <row r="72" spans="1:10" ht="14.4">
      <c r="A72" s="107" t="s">
        <v>55</v>
      </c>
      <c r="B72" s="107" t="s">
        <v>154</v>
      </c>
      <c r="C72" s="107" t="s">
        <v>92</v>
      </c>
      <c r="D72" s="107" t="s">
        <v>93</v>
      </c>
      <c r="E72" s="107" t="s">
        <v>60</v>
      </c>
      <c r="F72" s="108">
        <v>1011642</v>
      </c>
      <c r="G72" s="109">
        <v>550000</v>
      </c>
      <c r="H72" s="107" t="s">
        <v>74</v>
      </c>
      <c r="I72" s="107" t="s">
        <v>74</v>
      </c>
      <c r="J72" s="110">
        <v>45534</v>
      </c>
    </row>
    <row r="73" spans="1:10" ht="14.4">
      <c r="A73" s="107" t="s">
        <v>55</v>
      </c>
      <c r="B73" s="107" t="s">
        <v>154</v>
      </c>
      <c r="C73" s="107" t="s">
        <v>61</v>
      </c>
      <c r="D73" s="107" t="s">
        <v>62</v>
      </c>
      <c r="E73" s="107" t="s">
        <v>60</v>
      </c>
      <c r="F73" s="108">
        <v>1010990</v>
      </c>
      <c r="G73" s="109">
        <v>1190000</v>
      </c>
      <c r="H73" s="107" t="s">
        <v>59</v>
      </c>
      <c r="I73" s="107" t="s">
        <v>74</v>
      </c>
      <c r="J73" s="110">
        <v>45519</v>
      </c>
    </row>
    <row r="74" spans="1:10" ht="14.4">
      <c r="A74" s="107" t="s">
        <v>55</v>
      </c>
      <c r="B74" s="107" t="s">
        <v>154</v>
      </c>
      <c r="C74" s="107" t="s">
        <v>61</v>
      </c>
      <c r="D74" s="107" t="s">
        <v>62</v>
      </c>
      <c r="E74" s="107" t="s">
        <v>60</v>
      </c>
      <c r="F74" s="108">
        <v>1011388</v>
      </c>
      <c r="G74" s="109">
        <v>1130000</v>
      </c>
      <c r="H74" s="107" t="s">
        <v>59</v>
      </c>
      <c r="I74" s="107" t="s">
        <v>74</v>
      </c>
      <c r="J74" s="110">
        <v>45526</v>
      </c>
    </row>
    <row r="75" spans="1:10" ht="14.4">
      <c r="A75" s="107" t="s">
        <v>55</v>
      </c>
      <c r="B75" s="107" t="s">
        <v>154</v>
      </c>
      <c r="C75" s="107" t="s">
        <v>89</v>
      </c>
      <c r="D75" s="107" t="s">
        <v>110</v>
      </c>
      <c r="E75" s="107" t="s">
        <v>60</v>
      </c>
      <c r="F75" s="108">
        <v>1010996</v>
      </c>
      <c r="G75" s="109">
        <v>400000</v>
      </c>
      <c r="H75" s="107" t="s">
        <v>59</v>
      </c>
      <c r="I75" s="107" t="s">
        <v>74</v>
      </c>
      <c r="J75" s="110">
        <v>45519</v>
      </c>
    </row>
    <row r="76" spans="1:10" ht="14.4">
      <c r="A76" s="107" t="s">
        <v>55</v>
      </c>
      <c r="B76" s="107" t="s">
        <v>154</v>
      </c>
      <c r="C76" s="107" t="s">
        <v>57</v>
      </c>
      <c r="D76" s="107" t="s">
        <v>58</v>
      </c>
      <c r="E76" s="107" t="s">
        <v>56</v>
      </c>
      <c r="F76" s="108">
        <v>1011670</v>
      </c>
      <c r="G76" s="109">
        <v>1100000</v>
      </c>
      <c r="H76" s="107" t="s">
        <v>59</v>
      </c>
      <c r="I76" s="107" t="s">
        <v>74</v>
      </c>
      <c r="J76" s="110">
        <v>45534</v>
      </c>
    </row>
    <row r="77" spans="1:10" ht="14.4">
      <c r="A77" s="107" t="s">
        <v>96</v>
      </c>
      <c r="B77" s="107" t="s">
        <v>155</v>
      </c>
      <c r="C77" s="107" t="s">
        <v>97</v>
      </c>
      <c r="D77" s="107" t="s">
        <v>98</v>
      </c>
      <c r="E77" s="107" t="s">
        <v>60</v>
      </c>
      <c r="F77" s="108">
        <v>1011087</v>
      </c>
      <c r="G77" s="109">
        <v>537000</v>
      </c>
      <c r="H77" s="107" t="s">
        <v>59</v>
      </c>
      <c r="I77" s="107" t="s">
        <v>74</v>
      </c>
      <c r="J77" s="110">
        <v>45523</v>
      </c>
    </row>
    <row r="78" spans="1:10" ht="14.4">
      <c r="A78" s="107" t="s">
        <v>96</v>
      </c>
      <c r="B78" s="107" t="s">
        <v>155</v>
      </c>
      <c r="C78" s="107" t="s">
        <v>97</v>
      </c>
      <c r="D78" s="107" t="s">
        <v>98</v>
      </c>
      <c r="E78" s="107" t="s">
        <v>60</v>
      </c>
      <c r="F78" s="108">
        <v>1011356</v>
      </c>
      <c r="G78" s="109">
        <v>430000</v>
      </c>
      <c r="H78" s="107" t="s">
        <v>59</v>
      </c>
      <c r="I78" s="107" t="s">
        <v>74</v>
      </c>
      <c r="J78" s="110">
        <v>45525</v>
      </c>
    </row>
    <row r="79" spans="1:10" ht="14.4">
      <c r="A79" s="107" t="s">
        <v>67</v>
      </c>
      <c r="B79" s="107" t="s">
        <v>156</v>
      </c>
      <c r="C79" s="107" t="s">
        <v>61</v>
      </c>
      <c r="D79" s="107" t="s">
        <v>68</v>
      </c>
      <c r="E79" s="107" t="s">
        <v>60</v>
      </c>
      <c r="F79" s="108">
        <v>1010967</v>
      </c>
      <c r="G79" s="109">
        <v>745000</v>
      </c>
      <c r="H79" s="107" t="s">
        <v>59</v>
      </c>
      <c r="I79" s="107" t="s">
        <v>74</v>
      </c>
      <c r="J79" s="110">
        <v>45518</v>
      </c>
    </row>
    <row r="80" spans="1:10" ht="14.4">
      <c r="A80" s="107" t="s">
        <v>67</v>
      </c>
      <c r="B80" s="107" t="s">
        <v>156</v>
      </c>
      <c r="C80" s="107" t="s">
        <v>61</v>
      </c>
      <c r="D80" s="107" t="s">
        <v>68</v>
      </c>
      <c r="E80" s="107" t="s">
        <v>64</v>
      </c>
      <c r="F80" s="108">
        <v>1010708</v>
      </c>
      <c r="G80" s="109">
        <v>745000</v>
      </c>
      <c r="H80" s="107" t="s">
        <v>59</v>
      </c>
      <c r="I80" s="107" t="s">
        <v>74</v>
      </c>
      <c r="J80" s="110">
        <v>45509</v>
      </c>
    </row>
    <row r="81" spans="1:10" ht="14.4">
      <c r="A81" s="107" t="s">
        <v>67</v>
      </c>
      <c r="B81" s="107" t="s">
        <v>156</v>
      </c>
      <c r="C81" s="107" t="s">
        <v>61</v>
      </c>
      <c r="D81" s="107" t="s">
        <v>68</v>
      </c>
      <c r="E81" s="107" t="s">
        <v>60</v>
      </c>
      <c r="F81" s="108">
        <v>1011181</v>
      </c>
      <c r="G81" s="109">
        <v>940000</v>
      </c>
      <c r="H81" s="107" t="s">
        <v>59</v>
      </c>
      <c r="I81" s="107" t="s">
        <v>74</v>
      </c>
      <c r="J81" s="110">
        <v>45524</v>
      </c>
    </row>
    <row r="82" spans="1:10" ht="14.4">
      <c r="A82" s="107" t="s">
        <v>67</v>
      </c>
      <c r="B82" s="107" t="s">
        <v>156</v>
      </c>
      <c r="C82" s="107" t="s">
        <v>61</v>
      </c>
      <c r="D82" s="107" t="s">
        <v>68</v>
      </c>
      <c r="E82" s="107" t="s">
        <v>56</v>
      </c>
      <c r="F82" s="108">
        <v>1011656</v>
      </c>
      <c r="G82" s="109">
        <v>1750000</v>
      </c>
      <c r="H82" s="107" t="s">
        <v>59</v>
      </c>
      <c r="I82" s="107" t="s">
        <v>74</v>
      </c>
      <c r="J82" s="110">
        <v>45534</v>
      </c>
    </row>
    <row r="83" spans="1:10" ht="14.4">
      <c r="A83" s="107" t="s">
        <v>67</v>
      </c>
      <c r="B83" s="107" t="s">
        <v>156</v>
      </c>
      <c r="C83" s="107" t="s">
        <v>61</v>
      </c>
      <c r="D83" s="107" t="s">
        <v>68</v>
      </c>
      <c r="E83" s="107" t="s">
        <v>60</v>
      </c>
      <c r="F83" s="108">
        <v>1010897</v>
      </c>
      <c r="G83" s="109">
        <v>750000</v>
      </c>
      <c r="H83" s="107" t="s">
        <v>59</v>
      </c>
      <c r="I83" s="107" t="s">
        <v>74</v>
      </c>
      <c r="J83" s="110">
        <v>45516</v>
      </c>
    </row>
    <row r="84" spans="1:10" ht="14.4">
      <c r="A84" s="107" t="s">
        <v>67</v>
      </c>
      <c r="B84" s="107" t="s">
        <v>156</v>
      </c>
      <c r="C84" s="107" t="s">
        <v>61</v>
      </c>
      <c r="D84" s="107" t="s">
        <v>68</v>
      </c>
      <c r="E84" s="107" t="s">
        <v>56</v>
      </c>
      <c r="F84" s="108">
        <v>1011425</v>
      </c>
      <c r="G84" s="109">
        <v>440000</v>
      </c>
      <c r="H84" s="107" t="s">
        <v>59</v>
      </c>
      <c r="I84" s="107" t="s">
        <v>74</v>
      </c>
      <c r="J84" s="110">
        <v>45527</v>
      </c>
    </row>
    <row r="85" spans="1:10" ht="14.4">
      <c r="A85" s="107" t="s">
        <v>67</v>
      </c>
      <c r="B85" s="107" t="s">
        <v>156</v>
      </c>
      <c r="C85" s="107" t="s">
        <v>65</v>
      </c>
      <c r="D85" s="107" t="s">
        <v>85</v>
      </c>
      <c r="E85" s="107" t="s">
        <v>60</v>
      </c>
      <c r="F85" s="108">
        <v>1010842</v>
      </c>
      <c r="G85" s="109">
        <v>570200</v>
      </c>
      <c r="H85" s="107" t="s">
        <v>59</v>
      </c>
      <c r="I85" s="107" t="s">
        <v>74</v>
      </c>
      <c r="J85" s="110">
        <v>45512</v>
      </c>
    </row>
    <row r="86" spans="1:10" ht="14.4">
      <c r="A86" s="107" t="s">
        <v>67</v>
      </c>
      <c r="B86" s="107" t="s">
        <v>156</v>
      </c>
      <c r="C86" s="107" t="s">
        <v>61</v>
      </c>
      <c r="D86" s="107" t="s">
        <v>68</v>
      </c>
      <c r="E86" s="107" t="s">
        <v>56</v>
      </c>
      <c r="F86" s="108">
        <v>1010856</v>
      </c>
      <c r="G86" s="109">
        <v>400000</v>
      </c>
      <c r="H86" s="107" t="s">
        <v>59</v>
      </c>
      <c r="I86" s="107" t="s">
        <v>74</v>
      </c>
      <c r="J86" s="110">
        <v>45513</v>
      </c>
    </row>
    <row r="87" spans="1:10" ht="14.4">
      <c r="A87" s="107" t="s">
        <v>67</v>
      </c>
      <c r="B87" s="107" t="s">
        <v>156</v>
      </c>
      <c r="C87" s="107" t="s">
        <v>61</v>
      </c>
      <c r="D87" s="107" t="s">
        <v>68</v>
      </c>
      <c r="E87" s="107" t="s">
        <v>56</v>
      </c>
      <c r="F87" s="108">
        <v>1011679</v>
      </c>
      <c r="G87" s="109">
        <v>1500000</v>
      </c>
      <c r="H87" s="107" t="s">
        <v>59</v>
      </c>
      <c r="I87" s="107" t="s">
        <v>74</v>
      </c>
      <c r="J87" s="110">
        <v>45534</v>
      </c>
    </row>
    <row r="88" spans="1:10" ht="14.4">
      <c r="A88" s="107" t="s">
        <v>104</v>
      </c>
      <c r="B88" s="107" t="s">
        <v>157</v>
      </c>
      <c r="C88" s="107" t="s">
        <v>97</v>
      </c>
      <c r="D88" s="107" t="s">
        <v>116</v>
      </c>
      <c r="E88" s="107" t="s">
        <v>60</v>
      </c>
      <c r="F88" s="108">
        <v>1010931</v>
      </c>
      <c r="G88" s="109">
        <v>850000</v>
      </c>
      <c r="H88" s="107" t="s">
        <v>59</v>
      </c>
      <c r="I88" s="107" t="s">
        <v>74</v>
      </c>
      <c r="J88" s="110">
        <v>45517</v>
      </c>
    </row>
    <row r="89" spans="1:10" ht="14.4">
      <c r="A89" s="107" t="s">
        <v>104</v>
      </c>
      <c r="B89" s="107" t="s">
        <v>157</v>
      </c>
      <c r="C89" s="107" t="s">
        <v>97</v>
      </c>
      <c r="D89" s="107" t="s">
        <v>117</v>
      </c>
      <c r="E89" s="107" t="s">
        <v>64</v>
      </c>
      <c r="F89" s="108">
        <v>1010988</v>
      </c>
      <c r="G89" s="109">
        <v>780000</v>
      </c>
      <c r="H89" s="107" t="s">
        <v>59</v>
      </c>
      <c r="I89" s="107" t="s">
        <v>74</v>
      </c>
      <c r="J89" s="110">
        <v>45519</v>
      </c>
    </row>
    <row r="90" spans="1:10" ht="14.4">
      <c r="A90" s="107" t="s">
        <v>104</v>
      </c>
      <c r="B90" s="107" t="s">
        <v>157</v>
      </c>
      <c r="C90" s="107" t="s">
        <v>57</v>
      </c>
      <c r="D90" s="107" t="s">
        <v>105</v>
      </c>
      <c r="E90" s="107" t="s">
        <v>60</v>
      </c>
      <c r="F90" s="108">
        <v>1011003</v>
      </c>
      <c r="G90" s="109">
        <v>410000</v>
      </c>
      <c r="H90" s="107" t="s">
        <v>59</v>
      </c>
      <c r="I90" s="107" t="s">
        <v>74</v>
      </c>
      <c r="J90" s="110">
        <v>45519</v>
      </c>
    </row>
    <row r="91" spans="1:10" ht="14.4">
      <c r="A91" s="107" t="s">
        <v>104</v>
      </c>
      <c r="B91" s="107" t="s">
        <v>157</v>
      </c>
      <c r="C91" s="107" t="s">
        <v>57</v>
      </c>
      <c r="D91" s="107" t="s">
        <v>105</v>
      </c>
      <c r="E91" s="107" t="s">
        <v>56</v>
      </c>
      <c r="F91" s="108">
        <v>1011617</v>
      </c>
      <c r="G91" s="109">
        <v>125000</v>
      </c>
      <c r="H91" s="107" t="s">
        <v>59</v>
      </c>
      <c r="I91" s="107" t="s">
        <v>74</v>
      </c>
      <c r="J91" s="110">
        <v>45533</v>
      </c>
    </row>
    <row r="92" spans="1:10" ht="14.4">
      <c r="A92" s="107" t="s">
        <v>104</v>
      </c>
      <c r="B92" s="107" t="s">
        <v>157</v>
      </c>
      <c r="C92" s="107" t="s">
        <v>57</v>
      </c>
      <c r="D92" s="107" t="s">
        <v>105</v>
      </c>
      <c r="E92" s="107" t="s">
        <v>60</v>
      </c>
      <c r="F92" s="108">
        <v>1011708</v>
      </c>
      <c r="G92" s="109">
        <v>388000</v>
      </c>
      <c r="H92" s="107" t="s">
        <v>59</v>
      </c>
      <c r="I92" s="107" t="s">
        <v>74</v>
      </c>
      <c r="J92" s="110">
        <v>45534</v>
      </c>
    </row>
    <row r="93" spans="1:10" ht="14.4">
      <c r="A93" s="107" t="s">
        <v>76</v>
      </c>
      <c r="B93" s="107" t="s">
        <v>158</v>
      </c>
      <c r="C93" s="107" t="s">
        <v>97</v>
      </c>
      <c r="D93" s="107" t="s">
        <v>115</v>
      </c>
      <c r="E93" s="107" t="s">
        <v>64</v>
      </c>
      <c r="F93" s="108">
        <v>1010909</v>
      </c>
      <c r="G93" s="109">
        <v>500000</v>
      </c>
      <c r="H93" s="107" t="s">
        <v>59</v>
      </c>
      <c r="I93" s="107" t="s">
        <v>74</v>
      </c>
      <c r="J93" s="110">
        <v>45516</v>
      </c>
    </row>
    <row r="94" spans="1:10" ht="14.4">
      <c r="A94" s="107" t="s">
        <v>76</v>
      </c>
      <c r="B94" s="107" t="s">
        <v>158</v>
      </c>
      <c r="C94" s="107" t="s">
        <v>57</v>
      </c>
      <c r="D94" s="107" t="s">
        <v>83</v>
      </c>
      <c r="E94" s="107" t="s">
        <v>56</v>
      </c>
      <c r="F94" s="108">
        <v>1011000</v>
      </c>
      <c r="G94" s="109">
        <v>210000</v>
      </c>
      <c r="H94" s="107" t="s">
        <v>59</v>
      </c>
      <c r="I94" s="107" t="s">
        <v>74</v>
      </c>
      <c r="J94" s="110">
        <v>45519</v>
      </c>
    </row>
    <row r="95" spans="1:10" ht="14.4">
      <c r="A95" s="107" t="s">
        <v>76</v>
      </c>
      <c r="B95" s="107" t="s">
        <v>158</v>
      </c>
      <c r="C95" s="107" t="s">
        <v>89</v>
      </c>
      <c r="D95" s="107" t="s">
        <v>99</v>
      </c>
      <c r="E95" s="107" t="s">
        <v>60</v>
      </c>
      <c r="F95" s="108">
        <v>1011099</v>
      </c>
      <c r="G95" s="109">
        <v>365000</v>
      </c>
      <c r="H95" s="107" t="s">
        <v>59</v>
      </c>
      <c r="I95" s="107" t="s">
        <v>74</v>
      </c>
      <c r="J95" s="110">
        <v>45523</v>
      </c>
    </row>
    <row r="96" spans="1:10" ht="14.4">
      <c r="A96" s="107" t="s">
        <v>76</v>
      </c>
      <c r="B96" s="107" t="s">
        <v>158</v>
      </c>
      <c r="C96" s="107" t="s">
        <v>57</v>
      </c>
      <c r="D96" s="107" t="s">
        <v>83</v>
      </c>
      <c r="E96" s="107" t="s">
        <v>60</v>
      </c>
      <c r="F96" s="108">
        <v>1011090</v>
      </c>
      <c r="G96" s="109">
        <v>550000</v>
      </c>
      <c r="H96" s="107" t="s">
        <v>59</v>
      </c>
      <c r="I96" s="107" t="s">
        <v>74</v>
      </c>
      <c r="J96" s="110">
        <v>45523</v>
      </c>
    </row>
    <row r="97" spans="1:10" ht="14.4">
      <c r="A97" s="107" t="s">
        <v>76</v>
      </c>
      <c r="B97" s="107" t="s">
        <v>158</v>
      </c>
      <c r="C97" s="107" t="s">
        <v>57</v>
      </c>
      <c r="D97" s="107" t="s">
        <v>83</v>
      </c>
      <c r="E97" s="107" t="s">
        <v>60</v>
      </c>
      <c r="F97" s="108">
        <v>1011688</v>
      </c>
      <c r="G97" s="109">
        <v>745000</v>
      </c>
      <c r="H97" s="107" t="s">
        <v>59</v>
      </c>
      <c r="I97" s="107" t="s">
        <v>74</v>
      </c>
      <c r="J97" s="110">
        <v>45534</v>
      </c>
    </row>
    <row r="98" spans="1:10" ht="14.4">
      <c r="A98" s="107" t="s">
        <v>76</v>
      </c>
      <c r="B98" s="107" t="s">
        <v>158</v>
      </c>
      <c r="C98" s="107" t="s">
        <v>77</v>
      </c>
      <c r="D98" s="107" t="s">
        <v>78</v>
      </c>
      <c r="E98" s="107" t="s">
        <v>56</v>
      </c>
      <c r="F98" s="108">
        <v>1011524</v>
      </c>
      <c r="G98" s="109">
        <v>275000</v>
      </c>
      <c r="H98" s="107" t="s">
        <v>59</v>
      </c>
      <c r="I98" s="107" t="s">
        <v>74</v>
      </c>
      <c r="J98" s="110">
        <v>45531</v>
      </c>
    </row>
    <row r="99" spans="1:10" ht="14.4">
      <c r="A99" s="107" t="s">
        <v>76</v>
      </c>
      <c r="B99" s="107" t="s">
        <v>158</v>
      </c>
      <c r="C99" s="107" t="s">
        <v>57</v>
      </c>
      <c r="D99" s="107" t="s">
        <v>83</v>
      </c>
      <c r="E99" s="107" t="s">
        <v>60</v>
      </c>
      <c r="F99" s="108">
        <v>1011508</v>
      </c>
      <c r="G99" s="109">
        <v>694000</v>
      </c>
      <c r="H99" s="107" t="s">
        <v>59</v>
      </c>
      <c r="I99" s="107" t="s">
        <v>74</v>
      </c>
      <c r="J99" s="110">
        <v>45531</v>
      </c>
    </row>
    <row r="100" spans="1:10" ht="14.4">
      <c r="A100" s="107" t="s">
        <v>76</v>
      </c>
      <c r="B100" s="107" t="s">
        <v>158</v>
      </c>
      <c r="C100" s="107" t="s">
        <v>57</v>
      </c>
      <c r="D100" s="107" t="s">
        <v>83</v>
      </c>
      <c r="E100" s="107" t="s">
        <v>60</v>
      </c>
      <c r="F100" s="108">
        <v>1011691</v>
      </c>
      <c r="G100" s="109">
        <v>679000</v>
      </c>
      <c r="H100" s="107" t="s">
        <v>59</v>
      </c>
      <c r="I100" s="107" t="s">
        <v>74</v>
      </c>
      <c r="J100" s="110">
        <v>45534</v>
      </c>
    </row>
    <row r="101" spans="1:10" ht="14.4">
      <c r="A101" s="107" t="s">
        <v>76</v>
      </c>
      <c r="B101" s="107" t="s">
        <v>158</v>
      </c>
      <c r="C101" s="107" t="s">
        <v>57</v>
      </c>
      <c r="D101" s="107" t="s">
        <v>83</v>
      </c>
      <c r="E101" s="107" t="s">
        <v>56</v>
      </c>
      <c r="F101" s="108">
        <v>1010868</v>
      </c>
      <c r="G101" s="109">
        <v>450000</v>
      </c>
      <c r="H101" s="107" t="s">
        <v>59</v>
      </c>
      <c r="I101" s="107" t="s">
        <v>74</v>
      </c>
      <c r="J101" s="110">
        <v>45513</v>
      </c>
    </row>
    <row r="102" spans="1:10" ht="14.4">
      <c r="A102" s="107" t="s">
        <v>76</v>
      </c>
      <c r="B102" s="107" t="s">
        <v>158</v>
      </c>
      <c r="C102" s="107" t="s">
        <v>57</v>
      </c>
      <c r="D102" s="107" t="s">
        <v>83</v>
      </c>
      <c r="E102" s="107" t="s">
        <v>56</v>
      </c>
      <c r="F102" s="108">
        <v>1011591</v>
      </c>
      <c r="G102" s="109">
        <v>750000</v>
      </c>
      <c r="H102" s="107" t="s">
        <v>59</v>
      </c>
      <c r="I102" s="107" t="s">
        <v>74</v>
      </c>
      <c r="J102" s="110">
        <v>45533</v>
      </c>
    </row>
    <row r="103" spans="1:10" ht="14.4">
      <c r="A103" s="107" t="s">
        <v>76</v>
      </c>
      <c r="B103" s="107" t="s">
        <v>158</v>
      </c>
      <c r="C103" s="107" t="s">
        <v>57</v>
      </c>
      <c r="D103" s="107" t="s">
        <v>83</v>
      </c>
      <c r="E103" s="107" t="s">
        <v>56</v>
      </c>
      <c r="F103" s="108">
        <v>1011592</v>
      </c>
      <c r="G103" s="109">
        <v>750000</v>
      </c>
      <c r="H103" s="107" t="s">
        <v>59</v>
      </c>
      <c r="I103" s="107" t="s">
        <v>74</v>
      </c>
      <c r="J103" s="110">
        <v>45533</v>
      </c>
    </row>
    <row r="104" spans="1:10" ht="14.4">
      <c r="A104" s="107" t="s">
        <v>76</v>
      </c>
      <c r="B104" s="107" t="s">
        <v>158</v>
      </c>
      <c r="C104" s="107" t="s">
        <v>57</v>
      </c>
      <c r="D104" s="107" t="s">
        <v>83</v>
      </c>
      <c r="E104" s="107" t="s">
        <v>60</v>
      </c>
      <c r="F104" s="108">
        <v>1010903</v>
      </c>
      <c r="G104" s="109">
        <v>985000</v>
      </c>
      <c r="H104" s="107" t="s">
        <v>59</v>
      </c>
      <c r="I104" s="107" t="s">
        <v>74</v>
      </c>
      <c r="J104" s="110">
        <v>45516</v>
      </c>
    </row>
    <row r="105" spans="1:10" ht="14.4">
      <c r="A105" s="107" t="s">
        <v>76</v>
      </c>
      <c r="B105" s="107" t="s">
        <v>158</v>
      </c>
      <c r="C105" s="107" t="s">
        <v>57</v>
      </c>
      <c r="D105" s="107" t="s">
        <v>83</v>
      </c>
      <c r="E105" s="107" t="s">
        <v>60</v>
      </c>
      <c r="F105" s="108">
        <v>1011710</v>
      </c>
      <c r="G105" s="109">
        <v>1275000</v>
      </c>
      <c r="H105" s="107" t="s">
        <v>59</v>
      </c>
      <c r="I105" s="107" t="s">
        <v>74</v>
      </c>
      <c r="J105" s="110">
        <v>45534</v>
      </c>
    </row>
    <row r="106" spans="1:10" ht="14.4">
      <c r="A106" s="107" t="s">
        <v>76</v>
      </c>
      <c r="B106" s="107" t="s">
        <v>158</v>
      </c>
      <c r="C106" s="107" t="s">
        <v>57</v>
      </c>
      <c r="D106" s="107" t="s">
        <v>83</v>
      </c>
      <c r="E106" s="107" t="s">
        <v>60</v>
      </c>
      <c r="F106" s="108">
        <v>1010751</v>
      </c>
      <c r="G106" s="109">
        <v>850000</v>
      </c>
      <c r="H106" s="107" t="s">
        <v>59</v>
      </c>
      <c r="I106" s="107" t="s">
        <v>74</v>
      </c>
      <c r="J106" s="110">
        <v>45510</v>
      </c>
    </row>
    <row r="107" spans="1:10" ht="14.4">
      <c r="A107" s="107" t="s">
        <v>69</v>
      </c>
      <c r="B107" s="107" t="s">
        <v>159</v>
      </c>
      <c r="C107" s="107" t="s">
        <v>65</v>
      </c>
      <c r="D107" s="107" t="s">
        <v>109</v>
      </c>
      <c r="E107" s="107" t="s">
        <v>60</v>
      </c>
      <c r="F107" s="108">
        <v>1011696</v>
      </c>
      <c r="G107" s="109">
        <v>225000</v>
      </c>
      <c r="H107" s="107" t="s">
        <v>59</v>
      </c>
      <c r="I107" s="107" t="s">
        <v>74</v>
      </c>
      <c r="J107" s="110">
        <v>45534</v>
      </c>
    </row>
    <row r="108" spans="1:10" ht="14.4">
      <c r="A108" s="107" t="s">
        <v>69</v>
      </c>
      <c r="B108" s="107" t="s">
        <v>159</v>
      </c>
      <c r="C108" s="107" t="s">
        <v>65</v>
      </c>
      <c r="D108" s="107" t="s">
        <v>70</v>
      </c>
      <c r="E108" s="107" t="s">
        <v>60</v>
      </c>
      <c r="F108" s="108">
        <v>1011011</v>
      </c>
      <c r="G108" s="109">
        <v>285000</v>
      </c>
      <c r="H108" s="107" t="s">
        <v>59</v>
      </c>
      <c r="I108" s="107" t="s">
        <v>74</v>
      </c>
      <c r="J108" s="110">
        <v>45519</v>
      </c>
    </row>
    <row r="109" spans="1:10" ht="14.4">
      <c r="A109" s="107" t="s">
        <v>69</v>
      </c>
      <c r="B109" s="107" t="s">
        <v>159</v>
      </c>
      <c r="C109" s="107" t="s">
        <v>65</v>
      </c>
      <c r="D109" s="107" t="s">
        <v>70</v>
      </c>
      <c r="E109" s="107" t="s">
        <v>60</v>
      </c>
      <c r="F109" s="108">
        <v>1010789</v>
      </c>
      <c r="G109" s="109">
        <v>1619000</v>
      </c>
      <c r="H109" s="107" t="s">
        <v>59</v>
      </c>
      <c r="I109" s="107" t="s">
        <v>74</v>
      </c>
      <c r="J109" s="110">
        <v>45511</v>
      </c>
    </row>
    <row r="110" spans="1:10" ht="14.4">
      <c r="A110" s="107" t="s">
        <v>69</v>
      </c>
      <c r="B110" s="107" t="s">
        <v>159</v>
      </c>
      <c r="C110" s="107" t="s">
        <v>65</v>
      </c>
      <c r="D110" s="107" t="s">
        <v>70</v>
      </c>
      <c r="E110" s="107" t="s">
        <v>60</v>
      </c>
      <c r="F110" s="108">
        <v>1010727</v>
      </c>
      <c r="G110" s="109">
        <v>625000</v>
      </c>
      <c r="H110" s="107" t="s">
        <v>59</v>
      </c>
      <c r="I110" s="107" t="s">
        <v>74</v>
      </c>
      <c r="J110" s="110">
        <v>45509</v>
      </c>
    </row>
    <row r="111" spans="1:10" ht="14.4">
      <c r="A111" s="107" t="s">
        <v>69</v>
      </c>
      <c r="B111" s="107" t="s">
        <v>159</v>
      </c>
      <c r="C111" s="107" t="s">
        <v>65</v>
      </c>
      <c r="D111" s="107" t="s">
        <v>70</v>
      </c>
      <c r="E111" s="107" t="s">
        <v>60</v>
      </c>
      <c r="F111" s="108">
        <v>1010720</v>
      </c>
      <c r="G111" s="109">
        <v>1500000</v>
      </c>
      <c r="H111" s="107" t="s">
        <v>59</v>
      </c>
      <c r="I111" s="107" t="s">
        <v>74</v>
      </c>
      <c r="J111" s="110">
        <v>45509</v>
      </c>
    </row>
    <row r="112" spans="1:10" ht="14.4">
      <c r="A112" s="107" t="s">
        <v>69</v>
      </c>
      <c r="B112" s="107" t="s">
        <v>159</v>
      </c>
      <c r="C112" s="107" t="s">
        <v>65</v>
      </c>
      <c r="D112" s="107" t="s">
        <v>70</v>
      </c>
      <c r="E112" s="107" t="s">
        <v>60</v>
      </c>
      <c r="F112" s="108">
        <v>1011340</v>
      </c>
      <c r="G112" s="109">
        <v>18000000</v>
      </c>
      <c r="H112" s="107" t="s">
        <v>59</v>
      </c>
      <c r="I112" s="107" t="s">
        <v>74</v>
      </c>
      <c r="J112" s="110">
        <v>45525</v>
      </c>
    </row>
    <row r="113" spans="1:10" ht="14.4">
      <c r="A113" s="107" t="s">
        <v>69</v>
      </c>
      <c r="B113" s="107" t="s">
        <v>159</v>
      </c>
      <c r="C113" s="107" t="s">
        <v>65</v>
      </c>
      <c r="D113" s="107" t="s">
        <v>70</v>
      </c>
      <c r="E113" s="107" t="s">
        <v>113</v>
      </c>
      <c r="F113" s="108">
        <v>1010758</v>
      </c>
      <c r="G113" s="109">
        <v>390000</v>
      </c>
      <c r="H113" s="107" t="s">
        <v>59</v>
      </c>
      <c r="I113" s="107" t="s">
        <v>74</v>
      </c>
      <c r="J113" s="110">
        <v>45510</v>
      </c>
    </row>
    <row r="114" spans="1:10" ht="14.4">
      <c r="A114" s="107" t="s">
        <v>69</v>
      </c>
      <c r="B114" s="107" t="s">
        <v>159</v>
      </c>
      <c r="C114" s="107" t="s">
        <v>65</v>
      </c>
      <c r="D114" s="107" t="s">
        <v>70</v>
      </c>
      <c r="E114" s="107" t="s">
        <v>56</v>
      </c>
      <c r="F114" s="108">
        <v>1011539</v>
      </c>
      <c r="G114" s="109">
        <v>200000</v>
      </c>
      <c r="H114" s="107" t="s">
        <v>59</v>
      </c>
      <c r="I114" s="107" t="s">
        <v>74</v>
      </c>
      <c r="J114" s="110">
        <v>45532</v>
      </c>
    </row>
  </sheetData>
  <sortState ref="A2:I913">
    <sortCondition ref="A2"/>
  </sortState>
  <pageMargins left="0.7" right="0.7" top="0.75" bottom="0.75" header="0.3" footer="0.3"/>
  <pageSetup orientation="portrait" horizontalDpi="4294967293" verticalDpi="0" r:id="rId1"/>
  <legacyDrawing r:id="rId2"/>
  <tableParts count="1"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9"/>
  <dimension ref="A1:L20"/>
  <sheetViews>
    <sheetView workbookViewId="0">
      <pane ySplit="1" topLeftCell="A2" activePane="bottomLeft" state="frozen"/>
      <selection pane="bottomLeft" activeCell="J18" sqref="J18"/>
    </sheetView>
  </sheetViews>
  <sheetFormatPr defaultRowHeight="13.2"/>
  <cols>
    <col min="1" max="1" width="21.88671875" customWidth="1"/>
    <col min="2" max="2" width="9.5546875" customWidth="1"/>
    <col min="3" max="3" width="20.44140625" customWidth="1"/>
    <col min="4" max="4" width="16.33203125" customWidth="1"/>
    <col min="5" max="5" width="11.33203125" customWidth="1"/>
    <col min="6" max="6" width="14.109375" customWidth="1"/>
    <col min="7" max="7" width="11.88671875" customWidth="1"/>
    <col min="8" max="8" width="39.109375" customWidth="1"/>
  </cols>
  <sheetData>
    <row r="1" spans="1:12">
      <c r="A1" s="87" t="s">
        <v>0</v>
      </c>
      <c r="B1" s="87" t="s">
        <v>35</v>
      </c>
      <c r="C1" s="87" t="s">
        <v>1</v>
      </c>
      <c r="D1" s="87" t="s">
        <v>34</v>
      </c>
      <c r="E1" s="87" t="s">
        <v>32</v>
      </c>
      <c r="F1" s="87" t="s">
        <v>36</v>
      </c>
      <c r="G1" s="87" t="s">
        <v>33</v>
      </c>
      <c r="H1" s="87" t="s">
        <v>39</v>
      </c>
      <c r="L1">
        <v>20</v>
      </c>
    </row>
    <row r="2" spans="1:12" ht="14.4">
      <c r="A2" s="111" t="s">
        <v>88</v>
      </c>
      <c r="B2" s="111" t="s">
        <v>152</v>
      </c>
      <c r="C2" s="111" t="s">
        <v>122</v>
      </c>
      <c r="D2" s="111" t="s">
        <v>121</v>
      </c>
      <c r="E2" s="112">
        <v>1010945</v>
      </c>
      <c r="F2" s="113">
        <v>449300</v>
      </c>
      <c r="G2" s="114">
        <v>45518</v>
      </c>
      <c r="H2" s="111" t="s">
        <v>120</v>
      </c>
    </row>
    <row r="3" spans="1:12" ht="14.4">
      <c r="A3" s="111" t="s">
        <v>88</v>
      </c>
      <c r="B3" s="111" t="s">
        <v>152</v>
      </c>
      <c r="C3" s="111" t="s">
        <v>119</v>
      </c>
      <c r="D3" s="111" t="s">
        <v>118</v>
      </c>
      <c r="E3" s="112">
        <v>1011681</v>
      </c>
      <c r="F3" s="113">
        <v>436959</v>
      </c>
      <c r="G3" s="114">
        <v>45534</v>
      </c>
      <c r="H3" s="111" t="s">
        <v>120</v>
      </c>
    </row>
    <row r="4" spans="1:12" ht="14.4">
      <c r="A4" s="111" t="s">
        <v>55</v>
      </c>
      <c r="B4" s="111" t="s">
        <v>154</v>
      </c>
      <c r="C4" s="111" t="s">
        <v>131</v>
      </c>
      <c r="D4" s="111" t="s">
        <v>138</v>
      </c>
      <c r="E4" s="112">
        <v>1011667</v>
      </c>
      <c r="F4" s="113">
        <v>35000</v>
      </c>
      <c r="G4" s="114">
        <v>45534</v>
      </c>
      <c r="H4" s="111" t="s">
        <v>132</v>
      </c>
    </row>
    <row r="5" spans="1:12" ht="28.8">
      <c r="A5" s="111" t="s">
        <v>55</v>
      </c>
      <c r="B5" s="111" t="s">
        <v>154</v>
      </c>
      <c r="C5" s="111" t="s">
        <v>122</v>
      </c>
      <c r="D5" s="111" t="s">
        <v>123</v>
      </c>
      <c r="E5" s="112">
        <v>1011653</v>
      </c>
      <c r="F5" s="113">
        <v>557000</v>
      </c>
      <c r="G5" s="114">
        <v>45534</v>
      </c>
      <c r="H5" s="111" t="s">
        <v>124</v>
      </c>
    </row>
    <row r="6" spans="1:12" ht="14.4">
      <c r="A6" s="111" t="s">
        <v>55</v>
      </c>
      <c r="B6" s="111" t="s">
        <v>154</v>
      </c>
      <c r="C6" s="111" t="s">
        <v>126</v>
      </c>
      <c r="D6" s="111" t="s">
        <v>125</v>
      </c>
      <c r="E6" s="112">
        <v>1011044</v>
      </c>
      <c r="F6" s="113">
        <v>748000</v>
      </c>
      <c r="G6" s="114">
        <v>45520</v>
      </c>
      <c r="H6" s="111" t="s">
        <v>127</v>
      </c>
    </row>
    <row r="7" spans="1:12" ht="28.8">
      <c r="A7" s="111" t="s">
        <v>55</v>
      </c>
      <c r="B7" s="111" t="s">
        <v>154</v>
      </c>
      <c r="C7" s="111" t="s">
        <v>122</v>
      </c>
      <c r="D7" s="111" t="s">
        <v>128</v>
      </c>
      <c r="E7" s="112">
        <v>1011358</v>
      </c>
      <c r="F7" s="113">
        <v>155000</v>
      </c>
      <c r="G7" s="114">
        <v>45525</v>
      </c>
      <c r="H7" s="111" t="s">
        <v>124</v>
      </c>
    </row>
    <row r="8" spans="1:12" ht="28.8">
      <c r="A8" s="111" t="s">
        <v>55</v>
      </c>
      <c r="B8" s="111" t="s">
        <v>154</v>
      </c>
      <c r="C8" s="111" t="s">
        <v>122</v>
      </c>
      <c r="D8" s="111" t="s">
        <v>129</v>
      </c>
      <c r="E8" s="112">
        <v>1011363</v>
      </c>
      <c r="F8" s="113">
        <v>405000</v>
      </c>
      <c r="G8" s="114">
        <v>45525</v>
      </c>
      <c r="H8" s="111" t="s">
        <v>124</v>
      </c>
    </row>
    <row r="9" spans="1:12" ht="14.4">
      <c r="A9" s="111" t="s">
        <v>55</v>
      </c>
      <c r="B9" s="111" t="s">
        <v>154</v>
      </c>
      <c r="C9" s="111" t="s">
        <v>131</v>
      </c>
      <c r="D9" s="111" t="s">
        <v>130</v>
      </c>
      <c r="E9" s="112">
        <v>1011426</v>
      </c>
      <c r="F9" s="113">
        <v>750000</v>
      </c>
      <c r="G9" s="114">
        <v>45527</v>
      </c>
      <c r="H9" s="111" t="s">
        <v>132</v>
      </c>
    </row>
    <row r="10" spans="1:12" ht="14.4">
      <c r="A10" s="111" t="s">
        <v>55</v>
      </c>
      <c r="B10" s="111" t="s">
        <v>154</v>
      </c>
      <c r="C10" s="111" t="s">
        <v>126</v>
      </c>
      <c r="D10" s="111" t="s">
        <v>133</v>
      </c>
      <c r="E10" s="112">
        <v>1011435</v>
      </c>
      <c r="F10" s="113">
        <v>825000</v>
      </c>
      <c r="G10" s="114">
        <v>45527</v>
      </c>
      <c r="H10" s="111" t="s">
        <v>134</v>
      </c>
    </row>
    <row r="11" spans="1:12" ht="14.4">
      <c r="A11" s="111" t="s">
        <v>55</v>
      </c>
      <c r="B11" s="111" t="s">
        <v>154</v>
      </c>
      <c r="C11" s="111" t="s">
        <v>126</v>
      </c>
      <c r="D11" s="111" t="s">
        <v>137</v>
      </c>
      <c r="E11" s="112">
        <v>1011439</v>
      </c>
      <c r="F11" s="113">
        <v>825000</v>
      </c>
      <c r="G11" s="114">
        <v>45527</v>
      </c>
      <c r="H11" s="111" t="s">
        <v>134</v>
      </c>
    </row>
    <row r="12" spans="1:12" ht="14.4">
      <c r="A12" s="111" t="s">
        <v>55</v>
      </c>
      <c r="B12" s="111" t="s">
        <v>154</v>
      </c>
      <c r="C12" s="111" t="s">
        <v>126</v>
      </c>
      <c r="D12" s="111" t="s">
        <v>107</v>
      </c>
      <c r="E12" s="112">
        <v>1011671</v>
      </c>
      <c r="F12" s="113">
        <v>3446250</v>
      </c>
      <c r="G12" s="114">
        <v>45534</v>
      </c>
      <c r="H12" s="111" t="s">
        <v>134</v>
      </c>
    </row>
    <row r="13" spans="1:12" ht="14.4">
      <c r="A13" s="111" t="s">
        <v>55</v>
      </c>
      <c r="B13" s="111" t="s">
        <v>154</v>
      </c>
      <c r="C13" s="111" t="s">
        <v>119</v>
      </c>
      <c r="D13" s="111" t="s">
        <v>135</v>
      </c>
      <c r="E13" s="112">
        <v>1010695</v>
      </c>
      <c r="F13" s="113">
        <v>410500</v>
      </c>
      <c r="G13" s="114">
        <v>45509</v>
      </c>
      <c r="H13" s="111" t="s">
        <v>136</v>
      </c>
    </row>
    <row r="14" spans="1:12" ht="14.4">
      <c r="A14" s="111" t="s">
        <v>67</v>
      </c>
      <c r="B14" s="111" t="s">
        <v>156</v>
      </c>
      <c r="C14" s="111" t="s">
        <v>122</v>
      </c>
      <c r="D14" s="111" t="s">
        <v>139</v>
      </c>
      <c r="E14" s="112">
        <v>1011460</v>
      </c>
      <c r="F14" s="113">
        <v>1500000</v>
      </c>
      <c r="G14" s="114">
        <v>45530</v>
      </c>
      <c r="H14" s="111" t="s">
        <v>120</v>
      </c>
    </row>
    <row r="15" spans="1:12" ht="14.4">
      <c r="A15" s="111" t="s">
        <v>67</v>
      </c>
      <c r="B15" s="111" t="s">
        <v>156</v>
      </c>
      <c r="C15" s="111" t="s">
        <v>126</v>
      </c>
      <c r="D15" s="111" t="s">
        <v>140</v>
      </c>
      <c r="E15" s="112">
        <v>1010702</v>
      </c>
      <c r="F15" s="113">
        <v>2000000</v>
      </c>
      <c r="G15" s="114">
        <v>45509</v>
      </c>
      <c r="H15" s="111" t="s">
        <v>132</v>
      </c>
    </row>
    <row r="16" spans="1:12" ht="14.4">
      <c r="A16" s="111" t="s">
        <v>67</v>
      </c>
      <c r="B16" s="111" t="s">
        <v>156</v>
      </c>
      <c r="C16" s="111" t="s">
        <v>126</v>
      </c>
      <c r="D16" s="111" t="s">
        <v>141</v>
      </c>
      <c r="E16" s="112">
        <v>1011658</v>
      </c>
      <c r="F16" s="113">
        <v>2583750</v>
      </c>
      <c r="G16" s="114">
        <v>45534</v>
      </c>
      <c r="H16" s="111" t="s">
        <v>142</v>
      </c>
    </row>
    <row r="17" spans="1:8" ht="14.4">
      <c r="A17" s="111" t="s">
        <v>104</v>
      </c>
      <c r="B17" s="111" t="s">
        <v>157</v>
      </c>
      <c r="C17" s="111" t="s">
        <v>144</v>
      </c>
      <c r="D17" s="111" t="s">
        <v>143</v>
      </c>
      <c r="E17" s="112">
        <v>1010808</v>
      </c>
      <c r="F17" s="113">
        <v>190000</v>
      </c>
      <c r="G17" s="114">
        <v>45511</v>
      </c>
      <c r="H17" s="111" t="s">
        <v>145</v>
      </c>
    </row>
    <row r="18" spans="1:8" ht="43.2">
      <c r="A18" s="111" t="s">
        <v>76</v>
      </c>
      <c r="B18" s="111" t="s">
        <v>158</v>
      </c>
      <c r="C18" s="111" t="s">
        <v>144</v>
      </c>
      <c r="D18" s="111" t="s">
        <v>149</v>
      </c>
      <c r="E18" s="112">
        <v>1010700</v>
      </c>
      <c r="F18" s="113">
        <v>300000</v>
      </c>
      <c r="G18" s="114">
        <v>45509</v>
      </c>
      <c r="H18" s="111" t="s">
        <v>150</v>
      </c>
    </row>
    <row r="19" spans="1:8" ht="14.4">
      <c r="A19" s="111" t="s">
        <v>76</v>
      </c>
      <c r="B19" s="111" t="s">
        <v>158</v>
      </c>
      <c r="C19" s="111" t="s">
        <v>119</v>
      </c>
      <c r="D19" s="111" t="s">
        <v>146</v>
      </c>
      <c r="E19" s="112">
        <v>1011503</v>
      </c>
      <c r="F19" s="113">
        <v>441470</v>
      </c>
      <c r="G19" s="114">
        <v>45531</v>
      </c>
      <c r="H19" s="111" t="s">
        <v>120</v>
      </c>
    </row>
    <row r="20" spans="1:8" ht="28.8">
      <c r="A20" s="111" t="s">
        <v>76</v>
      </c>
      <c r="B20" s="111" t="s">
        <v>158</v>
      </c>
      <c r="C20" s="111" t="s">
        <v>144</v>
      </c>
      <c r="D20" s="111" t="s">
        <v>147</v>
      </c>
      <c r="E20" s="112">
        <v>1010733</v>
      </c>
      <c r="F20" s="113">
        <v>350000</v>
      </c>
      <c r="G20" s="114">
        <v>45510</v>
      </c>
      <c r="H20" s="111" t="s">
        <v>148</v>
      </c>
    </row>
  </sheetData>
  <pageMargins left="0.7" right="0.7" top="0.75" bottom="0.75" header="0.3" footer="0.3"/>
  <legacyDrawing r:id="rId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2"/>
  <dimension ref="A1:L133"/>
  <sheetViews>
    <sheetView workbookViewId="0">
      <pane ySplit="1" topLeftCell="A2" activePane="bottomLeft" state="frozen"/>
      <selection pane="bottomLeft" activeCell="G17" sqref="G17"/>
    </sheetView>
  </sheetViews>
  <sheetFormatPr defaultRowHeight="13.2"/>
  <cols>
    <col min="1" max="1" width="26.5546875" customWidth="1"/>
    <col min="2" max="2" width="9.5546875" customWidth="1"/>
    <col min="3" max="3" width="14.88671875" customWidth="1"/>
    <col min="4" max="4" width="11.88671875" customWidth="1"/>
    <col min="5" max="5" width="25.5546875" customWidth="1"/>
  </cols>
  <sheetData>
    <row r="1" spans="1:12">
      <c r="A1" s="88" t="s">
        <v>0</v>
      </c>
      <c r="B1" s="89" t="s">
        <v>35</v>
      </c>
      <c r="C1" s="89" t="s">
        <v>36</v>
      </c>
      <c r="D1" s="89" t="s">
        <v>33</v>
      </c>
      <c r="E1" s="90" t="s">
        <v>41</v>
      </c>
      <c r="L1">
        <v>133</v>
      </c>
    </row>
    <row r="2" spans="1:12" ht="12.75" customHeight="1">
      <c r="A2" s="115" t="s">
        <v>71</v>
      </c>
      <c r="B2" s="115" t="s">
        <v>151</v>
      </c>
      <c r="C2" s="116">
        <v>550000</v>
      </c>
      <c r="D2" s="117">
        <v>45531</v>
      </c>
      <c r="E2" s="115" t="s">
        <v>160</v>
      </c>
    </row>
    <row r="3" spans="1:12" ht="12.75" customHeight="1">
      <c r="A3" s="115" t="s">
        <v>88</v>
      </c>
      <c r="B3" s="115" t="s">
        <v>152</v>
      </c>
      <c r="C3" s="116">
        <v>575000</v>
      </c>
      <c r="D3" s="117">
        <v>45527</v>
      </c>
      <c r="E3" s="115" t="s">
        <v>161</v>
      </c>
    </row>
    <row r="4" spans="1:12" ht="12.75" customHeight="1">
      <c r="A4" s="115" t="s">
        <v>88</v>
      </c>
      <c r="B4" s="115" t="s">
        <v>152</v>
      </c>
      <c r="C4" s="116">
        <v>485000</v>
      </c>
      <c r="D4" s="117">
        <v>45534</v>
      </c>
      <c r="E4" s="115" t="s">
        <v>161</v>
      </c>
    </row>
    <row r="5" spans="1:12" ht="12.75" customHeight="1">
      <c r="A5" s="115" t="s">
        <v>88</v>
      </c>
      <c r="B5" s="115" t="s">
        <v>152</v>
      </c>
      <c r="C5" s="116">
        <v>1225000</v>
      </c>
      <c r="D5" s="117">
        <v>45516</v>
      </c>
      <c r="E5" s="115" t="s">
        <v>161</v>
      </c>
    </row>
    <row r="6" spans="1:12" ht="12.75" customHeight="1">
      <c r="A6" s="115" t="s">
        <v>88</v>
      </c>
      <c r="B6" s="115" t="s">
        <v>152</v>
      </c>
      <c r="C6" s="116">
        <v>449300</v>
      </c>
      <c r="D6" s="117">
        <v>45518</v>
      </c>
      <c r="E6" s="115" t="s">
        <v>162</v>
      </c>
    </row>
    <row r="7" spans="1:12" ht="12.75" customHeight="1">
      <c r="A7" s="115" t="s">
        <v>88</v>
      </c>
      <c r="B7" s="115" t="s">
        <v>152</v>
      </c>
      <c r="C7" s="116">
        <v>276231</v>
      </c>
      <c r="D7" s="117">
        <v>45534</v>
      </c>
      <c r="E7" s="115" t="s">
        <v>161</v>
      </c>
    </row>
    <row r="8" spans="1:12" ht="12.75" customHeight="1">
      <c r="A8" s="115" t="s">
        <v>88</v>
      </c>
      <c r="B8" s="115" t="s">
        <v>152</v>
      </c>
      <c r="C8" s="116">
        <v>436959</v>
      </c>
      <c r="D8" s="117">
        <v>45534</v>
      </c>
      <c r="E8" s="115" t="s">
        <v>162</v>
      </c>
    </row>
    <row r="9" spans="1:12" ht="12.75" customHeight="1">
      <c r="A9" s="115" t="s">
        <v>88</v>
      </c>
      <c r="B9" s="115" t="s">
        <v>152</v>
      </c>
      <c r="C9" s="116">
        <v>580000</v>
      </c>
      <c r="D9" s="117">
        <v>45533</v>
      </c>
      <c r="E9" s="115" t="s">
        <v>161</v>
      </c>
    </row>
    <row r="10" spans="1:12" ht="12.75" customHeight="1">
      <c r="A10" s="115" t="s">
        <v>63</v>
      </c>
      <c r="B10" s="115" t="s">
        <v>153</v>
      </c>
      <c r="C10" s="116">
        <v>1190000</v>
      </c>
      <c r="D10" s="117">
        <v>45534</v>
      </c>
      <c r="E10" s="115" t="s">
        <v>161</v>
      </c>
    </row>
    <row r="11" spans="1:12" ht="12.75" customHeight="1">
      <c r="A11" s="115" t="s">
        <v>63</v>
      </c>
      <c r="B11" s="115" t="s">
        <v>153</v>
      </c>
      <c r="C11" s="116">
        <v>523000</v>
      </c>
      <c r="D11" s="117">
        <v>45520</v>
      </c>
      <c r="E11" s="115" t="s">
        <v>161</v>
      </c>
    </row>
    <row r="12" spans="1:12" ht="12.75" customHeight="1">
      <c r="A12" s="115" t="s">
        <v>63</v>
      </c>
      <c r="B12" s="115" t="s">
        <v>153</v>
      </c>
      <c r="C12" s="116">
        <v>862471</v>
      </c>
      <c r="D12" s="117">
        <v>45519</v>
      </c>
      <c r="E12" s="115" t="s">
        <v>161</v>
      </c>
    </row>
    <row r="13" spans="1:12" ht="14.4">
      <c r="A13" s="115" t="s">
        <v>63</v>
      </c>
      <c r="B13" s="115" t="s">
        <v>153</v>
      </c>
      <c r="C13" s="116">
        <v>2050000</v>
      </c>
      <c r="D13" s="117">
        <v>45533</v>
      </c>
      <c r="E13" s="115" t="s">
        <v>161</v>
      </c>
    </row>
    <row r="14" spans="1:12" ht="14.4">
      <c r="A14" s="115" t="s">
        <v>63</v>
      </c>
      <c r="B14" s="115" t="s">
        <v>153</v>
      </c>
      <c r="C14" s="116">
        <v>75000</v>
      </c>
      <c r="D14" s="117">
        <v>45511</v>
      </c>
      <c r="E14" s="115" t="s">
        <v>161</v>
      </c>
    </row>
    <row r="15" spans="1:12" ht="14.4">
      <c r="A15" s="115" t="s">
        <v>63</v>
      </c>
      <c r="B15" s="115" t="s">
        <v>153</v>
      </c>
      <c r="C15" s="116">
        <v>529000</v>
      </c>
      <c r="D15" s="117">
        <v>45506</v>
      </c>
      <c r="E15" s="115" t="s">
        <v>161</v>
      </c>
    </row>
    <row r="16" spans="1:12" ht="14.4">
      <c r="A16" s="115" t="s">
        <v>63</v>
      </c>
      <c r="B16" s="115" t="s">
        <v>153</v>
      </c>
      <c r="C16" s="116">
        <v>3133420</v>
      </c>
      <c r="D16" s="117">
        <v>45532</v>
      </c>
      <c r="E16" s="115" t="s">
        <v>160</v>
      </c>
    </row>
    <row r="17" spans="1:5" ht="14.4">
      <c r="A17" s="115" t="s">
        <v>63</v>
      </c>
      <c r="B17" s="115" t="s">
        <v>153</v>
      </c>
      <c r="C17" s="116">
        <v>4750000</v>
      </c>
      <c r="D17" s="117">
        <v>45534</v>
      </c>
      <c r="E17" s="115" t="s">
        <v>161</v>
      </c>
    </row>
    <row r="18" spans="1:5" ht="14.4">
      <c r="A18" s="115" t="s">
        <v>63</v>
      </c>
      <c r="B18" s="115" t="s">
        <v>153</v>
      </c>
      <c r="C18" s="116">
        <v>480000</v>
      </c>
      <c r="D18" s="117">
        <v>45519</v>
      </c>
      <c r="E18" s="115" t="s">
        <v>161</v>
      </c>
    </row>
    <row r="19" spans="1:5" ht="14.4">
      <c r="A19" s="115" t="s">
        <v>63</v>
      </c>
      <c r="B19" s="115" t="s">
        <v>153</v>
      </c>
      <c r="C19" s="116">
        <v>6950000</v>
      </c>
      <c r="D19" s="117">
        <v>45506</v>
      </c>
      <c r="E19" s="115" t="s">
        <v>161</v>
      </c>
    </row>
    <row r="20" spans="1:5" ht="14.4">
      <c r="A20" s="115" t="s">
        <v>63</v>
      </c>
      <c r="B20" s="115" t="s">
        <v>153</v>
      </c>
      <c r="C20" s="116">
        <v>1075000</v>
      </c>
      <c r="D20" s="117">
        <v>45509</v>
      </c>
      <c r="E20" s="115" t="s">
        <v>161</v>
      </c>
    </row>
    <row r="21" spans="1:5" ht="14.4">
      <c r="A21" s="115" t="s">
        <v>63</v>
      </c>
      <c r="B21" s="115" t="s">
        <v>153</v>
      </c>
      <c r="C21" s="116">
        <v>819900</v>
      </c>
      <c r="D21" s="117">
        <v>45519</v>
      </c>
      <c r="E21" s="115" t="s">
        <v>161</v>
      </c>
    </row>
    <row r="22" spans="1:5" ht="14.4">
      <c r="A22" s="115" t="s">
        <v>63</v>
      </c>
      <c r="B22" s="115" t="s">
        <v>153</v>
      </c>
      <c r="C22" s="116">
        <v>662500</v>
      </c>
      <c r="D22" s="117">
        <v>45505</v>
      </c>
      <c r="E22" s="115" t="s">
        <v>161</v>
      </c>
    </row>
    <row r="23" spans="1:5" ht="14.4">
      <c r="A23" s="115" t="s">
        <v>63</v>
      </c>
      <c r="B23" s="115" t="s">
        <v>153</v>
      </c>
      <c r="C23" s="116">
        <v>620000</v>
      </c>
      <c r="D23" s="117">
        <v>45516</v>
      </c>
      <c r="E23" s="115" t="s">
        <v>161</v>
      </c>
    </row>
    <row r="24" spans="1:5" ht="14.4">
      <c r="A24" s="115" t="s">
        <v>63</v>
      </c>
      <c r="B24" s="115" t="s">
        <v>153</v>
      </c>
      <c r="C24" s="116">
        <v>900000</v>
      </c>
      <c r="D24" s="117">
        <v>45534</v>
      </c>
      <c r="E24" s="115" t="s">
        <v>161</v>
      </c>
    </row>
    <row r="25" spans="1:5" ht="14.4">
      <c r="A25" s="115" t="s">
        <v>63</v>
      </c>
      <c r="B25" s="115" t="s">
        <v>153</v>
      </c>
      <c r="C25" s="116">
        <v>1000000</v>
      </c>
      <c r="D25" s="117">
        <v>45533</v>
      </c>
      <c r="E25" s="115" t="s">
        <v>161</v>
      </c>
    </row>
    <row r="26" spans="1:5" ht="14.4">
      <c r="A26" s="115" t="s">
        <v>63</v>
      </c>
      <c r="B26" s="115" t="s">
        <v>153</v>
      </c>
      <c r="C26" s="116">
        <v>653971</v>
      </c>
      <c r="D26" s="117">
        <v>45527</v>
      </c>
      <c r="E26" s="115" t="s">
        <v>160</v>
      </c>
    </row>
    <row r="27" spans="1:5" ht="14.4">
      <c r="A27" s="115" t="s">
        <v>63</v>
      </c>
      <c r="B27" s="115" t="s">
        <v>153</v>
      </c>
      <c r="C27" s="116">
        <v>3825000</v>
      </c>
      <c r="D27" s="117">
        <v>45534</v>
      </c>
      <c r="E27" s="115" t="s">
        <v>161</v>
      </c>
    </row>
    <row r="28" spans="1:5" ht="14.4">
      <c r="A28" s="115" t="s">
        <v>63</v>
      </c>
      <c r="B28" s="115" t="s">
        <v>153</v>
      </c>
      <c r="C28" s="116">
        <v>1000000</v>
      </c>
      <c r="D28" s="117">
        <v>45530</v>
      </c>
      <c r="E28" s="115" t="s">
        <v>161</v>
      </c>
    </row>
    <row r="29" spans="1:5" ht="14.4">
      <c r="A29" s="115" t="s">
        <v>63</v>
      </c>
      <c r="B29" s="115" t="s">
        <v>153</v>
      </c>
      <c r="C29" s="116">
        <v>3360323</v>
      </c>
      <c r="D29" s="117">
        <v>45530</v>
      </c>
      <c r="E29" s="115" t="s">
        <v>160</v>
      </c>
    </row>
    <row r="30" spans="1:5" ht="14.4">
      <c r="A30" s="115" t="s">
        <v>63</v>
      </c>
      <c r="B30" s="115" t="s">
        <v>153</v>
      </c>
      <c r="C30" s="116">
        <v>705000</v>
      </c>
      <c r="D30" s="117">
        <v>45519</v>
      </c>
      <c r="E30" s="115" t="s">
        <v>161</v>
      </c>
    </row>
    <row r="31" spans="1:5" ht="14.4">
      <c r="A31" s="115" t="s">
        <v>63</v>
      </c>
      <c r="B31" s="115" t="s">
        <v>153</v>
      </c>
      <c r="C31" s="116">
        <v>525000</v>
      </c>
      <c r="D31" s="117">
        <v>45534</v>
      </c>
      <c r="E31" s="115" t="s">
        <v>161</v>
      </c>
    </row>
    <row r="32" spans="1:5" ht="14.4">
      <c r="A32" s="115" t="s">
        <v>55</v>
      </c>
      <c r="B32" s="115" t="s">
        <v>154</v>
      </c>
      <c r="C32" s="116">
        <v>398000</v>
      </c>
      <c r="D32" s="117">
        <v>45513</v>
      </c>
      <c r="E32" s="115" t="s">
        <v>160</v>
      </c>
    </row>
    <row r="33" spans="1:5" ht="14.4">
      <c r="A33" s="115" t="s">
        <v>55</v>
      </c>
      <c r="B33" s="115" t="s">
        <v>154</v>
      </c>
      <c r="C33" s="116">
        <v>900000</v>
      </c>
      <c r="D33" s="117">
        <v>45516</v>
      </c>
      <c r="E33" s="115" t="s">
        <v>161</v>
      </c>
    </row>
    <row r="34" spans="1:5" ht="14.4">
      <c r="A34" s="115" t="s">
        <v>55</v>
      </c>
      <c r="B34" s="115" t="s">
        <v>154</v>
      </c>
      <c r="C34" s="116">
        <v>825000</v>
      </c>
      <c r="D34" s="117">
        <v>45527</v>
      </c>
      <c r="E34" s="115" t="s">
        <v>162</v>
      </c>
    </row>
    <row r="35" spans="1:5" ht="14.4">
      <c r="A35" s="115" t="s">
        <v>55</v>
      </c>
      <c r="B35" s="115" t="s">
        <v>154</v>
      </c>
      <c r="C35" s="116">
        <v>680000</v>
      </c>
      <c r="D35" s="117">
        <v>45513</v>
      </c>
      <c r="E35" s="115" t="s">
        <v>161</v>
      </c>
    </row>
    <row r="36" spans="1:5" ht="14.4">
      <c r="A36" s="115" t="s">
        <v>55</v>
      </c>
      <c r="B36" s="115" t="s">
        <v>154</v>
      </c>
      <c r="C36" s="116">
        <v>1350000</v>
      </c>
      <c r="D36" s="117">
        <v>45533</v>
      </c>
      <c r="E36" s="115" t="s">
        <v>161</v>
      </c>
    </row>
    <row r="37" spans="1:5" ht="14.4">
      <c r="A37" s="115" t="s">
        <v>55</v>
      </c>
      <c r="B37" s="115" t="s">
        <v>154</v>
      </c>
      <c r="C37" s="116">
        <v>3100000</v>
      </c>
      <c r="D37" s="117">
        <v>45519</v>
      </c>
      <c r="E37" s="115" t="s">
        <v>161</v>
      </c>
    </row>
    <row r="38" spans="1:5" ht="14.4">
      <c r="A38" s="115" t="s">
        <v>55</v>
      </c>
      <c r="B38" s="115" t="s">
        <v>154</v>
      </c>
      <c r="C38" s="116">
        <v>750000</v>
      </c>
      <c r="D38" s="117">
        <v>45527</v>
      </c>
      <c r="E38" s="115" t="s">
        <v>162</v>
      </c>
    </row>
    <row r="39" spans="1:5" ht="14.4">
      <c r="A39" s="115" t="s">
        <v>55</v>
      </c>
      <c r="B39" s="115" t="s">
        <v>154</v>
      </c>
      <c r="C39" s="116">
        <v>430000</v>
      </c>
      <c r="D39" s="117">
        <v>45509</v>
      </c>
      <c r="E39" s="115" t="s">
        <v>161</v>
      </c>
    </row>
    <row r="40" spans="1:5" ht="14.4">
      <c r="A40" s="115" t="s">
        <v>55</v>
      </c>
      <c r="B40" s="115" t="s">
        <v>154</v>
      </c>
      <c r="C40" s="116">
        <v>1332000</v>
      </c>
      <c r="D40" s="117">
        <v>45524</v>
      </c>
      <c r="E40" s="115" t="s">
        <v>161</v>
      </c>
    </row>
    <row r="41" spans="1:5" ht="14.4">
      <c r="A41" s="115" t="s">
        <v>55</v>
      </c>
      <c r="B41" s="115" t="s">
        <v>154</v>
      </c>
      <c r="C41" s="116">
        <v>752375.5</v>
      </c>
      <c r="D41" s="117">
        <v>45533</v>
      </c>
      <c r="E41" s="115" t="s">
        <v>160</v>
      </c>
    </row>
    <row r="42" spans="1:5" ht="14.4">
      <c r="A42" s="115" t="s">
        <v>55</v>
      </c>
      <c r="B42" s="115" t="s">
        <v>154</v>
      </c>
      <c r="C42" s="116">
        <v>748000</v>
      </c>
      <c r="D42" s="117">
        <v>45520</v>
      </c>
      <c r="E42" s="115" t="s">
        <v>162</v>
      </c>
    </row>
    <row r="43" spans="1:5" ht="14.4">
      <c r="A43" s="115" t="s">
        <v>55</v>
      </c>
      <c r="B43" s="115" t="s">
        <v>154</v>
      </c>
      <c r="C43" s="116">
        <v>627709</v>
      </c>
      <c r="D43" s="117">
        <v>45520</v>
      </c>
      <c r="E43" s="115" t="s">
        <v>160</v>
      </c>
    </row>
    <row r="44" spans="1:5" ht="14.4">
      <c r="A44" s="115" t="s">
        <v>55</v>
      </c>
      <c r="B44" s="115" t="s">
        <v>154</v>
      </c>
      <c r="C44" s="116">
        <v>525000</v>
      </c>
      <c r="D44" s="117">
        <v>45532</v>
      </c>
      <c r="E44" s="115" t="s">
        <v>161</v>
      </c>
    </row>
    <row r="45" spans="1:5" ht="14.4">
      <c r="A45" s="115" t="s">
        <v>55</v>
      </c>
      <c r="B45" s="115" t="s">
        <v>154</v>
      </c>
      <c r="C45" s="116">
        <v>1159000</v>
      </c>
      <c r="D45" s="117">
        <v>45523</v>
      </c>
      <c r="E45" s="115" t="s">
        <v>161</v>
      </c>
    </row>
    <row r="46" spans="1:5" ht="14.4">
      <c r="A46" s="115" t="s">
        <v>55</v>
      </c>
      <c r="B46" s="115" t="s">
        <v>154</v>
      </c>
      <c r="C46" s="116">
        <v>900000</v>
      </c>
      <c r="D46" s="117">
        <v>45516</v>
      </c>
      <c r="E46" s="115" t="s">
        <v>161</v>
      </c>
    </row>
    <row r="47" spans="1:5" ht="14.4">
      <c r="A47" s="115" t="s">
        <v>55</v>
      </c>
      <c r="B47" s="115" t="s">
        <v>154</v>
      </c>
      <c r="C47" s="116">
        <v>10650000</v>
      </c>
      <c r="D47" s="117">
        <v>45527</v>
      </c>
      <c r="E47" s="115" t="s">
        <v>161</v>
      </c>
    </row>
    <row r="48" spans="1:5" ht="14.4">
      <c r="A48" s="115" t="s">
        <v>55</v>
      </c>
      <c r="B48" s="115" t="s">
        <v>154</v>
      </c>
      <c r="C48" s="116">
        <v>645000</v>
      </c>
      <c r="D48" s="117">
        <v>45520</v>
      </c>
      <c r="E48" s="115" t="s">
        <v>161</v>
      </c>
    </row>
    <row r="49" spans="1:5" ht="14.4">
      <c r="A49" s="115" t="s">
        <v>55</v>
      </c>
      <c r="B49" s="115" t="s">
        <v>154</v>
      </c>
      <c r="C49" s="116">
        <v>1185000</v>
      </c>
      <c r="D49" s="117">
        <v>45525</v>
      </c>
      <c r="E49" s="115" t="s">
        <v>161</v>
      </c>
    </row>
    <row r="50" spans="1:5" ht="14.4">
      <c r="A50" s="115" t="s">
        <v>55</v>
      </c>
      <c r="B50" s="115" t="s">
        <v>154</v>
      </c>
      <c r="C50" s="116">
        <v>505000</v>
      </c>
      <c r="D50" s="117">
        <v>45510</v>
      </c>
      <c r="E50" s="115" t="s">
        <v>161</v>
      </c>
    </row>
    <row r="51" spans="1:5" ht="14.4">
      <c r="A51" s="115" t="s">
        <v>55</v>
      </c>
      <c r="B51" s="115" t="s">
        <v>154</v>
      </c>
      <c r="C51" s="116">
        <v>401000</v>
      </c>
      <c r="D51" s="117">
        <v>45525</v>
      </c>
      <c r="E51" s="115" t="s">
        <v>160</v>
      </c>
    </row>
    <row r="52" spans="1:5" ht="14.4">
      <c r="A52" s="115" t="s">
        <v>55</v>
      </c>
      <c r="B52" s="115" t="s">
        <v>154</v>
      </c>
      <c r="C52" s="116">
        <v>1540000</v>
      </c>
      <c r="D52" s="117">
        <v>45533</v>
      </c>
      <c r="E52" s="115" t="s">
        <v>161</v>
      </c>
    </row>
    <row r="53" spans="1:5" ht="14.4">
      <c r="A53" s="115" t="s">
        <v>55</v>
      </c>
      <c r="B53" s="115" t="s">
        <v>154</v>
      </c>
      <c r="C53" s="116">
        <v>805000</v>
      </c>
      <c r="D53" s="117">
        <v>45525</v>
      </c>
      <c r="E53" s="115" t="s">
        <v>161</v>
      </c>
    </row>
    <row r="54" spans="1:5" ht="14.4">
      <c r="A54" s="115" t="s">
        <v>55</v>
      </c>
      <c r="B54" s="115" t="s">
        <v>154</v>
      </c>
      <c r="C54" s="116">
        <v>410500</v>
      </c>
      <c r="D54" s="117">
        <v>45509</v>
      </c>
      <c r="E54" s="115" t="s">
        <v>162</v>
      </c>
    </row>
    <row r="55" spans="1:5" ht="14.4">
      <c r="A55" s="115" t="s">
        <v>55</v>
      </c>
      <c r="B55" s="115" t="s">
        <v>154</v>
      </c>
      <c r="C55" s="116">
        <v>155000</v>
      </c>
      <c r="D55" s="117">
        <v>45525</v>
      </c>
      <c r="E55" s="115" t="s">
        <v>162</v>
      </c>
    </row>
    <row r="56" spans="1:5" ht="14.4">
      <c r="A56" s="115" t="s">
        <v>55</v>
      </c>
      <c r="B56" s="115" t="s">
        <v>154</v>
      </c>
      <c r="C56" s="116">
        <v>398000</v>
      </c>
      <c r="D56" s="117">
        <v>45525</v>
      </c>
      <c r="E56" s="115" t="s">
        <v>160</v>
      </c>
    </row>
    <row r="57" spans="1:5" ht="14.4">
      <c r="A57" s="115" t="s">
        <v>55</v>
      </c>
      <c r="B57" s="115" t="s">
        <v>154</v>
      </c>
      <c r="C57" s="116">
        <v>1028000</v>
      </c>
      <c r="D57" s="117">
        <v>45525</v>
      </c>
      <c r="E57" s="115" t="s">
        <v>161</v>
      </c>
    </row>
    <row r="58" spans="1:5" ht="14.4">
      <c r="A58" s="115" t="s">
        <v>55</v>
      </c>
      <c r="B58" s="115" t="s">
        <v>154</v>
      </c>
      <c r="C58" s="116">
        <v>900000</v>
      </c>
      <c r="D58" s="117">
        <v>45516</v>
      </c>
      <c r="E58" s="115" t="s">
        <v>161</v>
      </c>
    </row>
    <row r="59" spans="1:5" ht="14.4">
      <c r="A59" s="115" t="s">
        <v>55</v>
      </c>
      <c r="B59" s="115" t="s">
        <v>154</v>
      </c>
      <c r="C59" s="116">
        <v>1500000</v>
      </c>
      <c r="D59" s="117">
        <v>45527</v>
      </c>
      <c r="E59" s="115" t="s">
        <v>161</v>
      </c>
    </row>
    <row r="60" spans="1:5" ht="14.4">
      <c r="A60" s="115" t="s">
        <v>55</v>
      </c>
      <c r="B60" s="115" t="s">
        <v>154</v>
      </c>
      <c r="C60" s="116">
        <v>210000</v>
      </c>
      <c r="D60" s="117">
        <v>45505</v>
      </c>
      <c r="E60" s="115" t="s">
        <v>161</v>
      </c>
    </row>
    <row r="61" spans="1:5" ht="14.4">
      <c r="A61" s="115" t="s">
        <v>55</v>
      </c>
      <c r="B61" s="115" t="s">
        <v>154</v>
      </c>
      <c r="C61" s="116">
        <v>462324</v>
      </c>
      <c r="D61" s="117">
        <v>45527</v>
      </c>
      <c r="E61" s="115" t="s">
        <v>160</v>
      </c>
    </row>
    <row r="62" spans="1:5" ht="14.4">
      <c r="A62" s="115" t="s">
        <v>55</v>
      </c>
      <c r="B62" s="115" t="s">
        <v>154</v>
      </c>
      <c r="C62" s="116">
        <v>1400000</v>
      </c>
      <c r="D62" s="117">
        <v>45506</v>
      </c>
      <c r="E62" s="115" t="s">
        <v>161</v>
      </c>
    </row>
    <row r="63" spans="1:5" ht="14.4">
      <c r="A63" s="115" t="s">
        <v>55</v>
      </c>
      <c r="B63" s="115" t="s">
        <v>154</v>
      </c>
      <c r="C63" s="116">
        <v>1130000</v>
      </c>
      <c r="D63" s="117">
        <v>45526</v>
      </c>
      <c r="E63" s="115" t="s">
        <v>161</v>
      </c>
    </row>
    <row r="64" spans="1:5" ht="14.4">
      <c r="A64" s="115" t="s">
        <v>55</v>
      </c>
      <c r="B64" s="115" t="s">
        <v>154</v>
      </c>
      <c r="C64" s="116">
        <v>520990</v>
      </c>
      <c r="D64" s="117">
        <v>45520</v>
      </c>
      <c r="E64" s="115" t="s">
        <v>160</v>
      </c>
    </row>
    <row r="65" spans="1:5" ht="14.4">
      <c r="A65" s="115" t="s">
        <v>55</v>
      </c>
      <c r="B65" s="115" t="s">
        <v>154</v>
      </c>
      <c r="C65" s="116">
        <v>405000</v>
      </c>
      <c r="D65" s="117">
        <v>45525</v>
      </c>
      <c r="E65" s="115" t="s">
        <v>162</v>
      </c>
    </row>
    <row r="66" spans="1:5" ht="14.4">
      <c r="A66" s="115" t="s">
        <v>55</v>
      </c>
      <c r="B66" s="115" t="s">
        <v>154</v>
      </c>
      <c r="C66" s="116">
        <v>1100000</v>
      </c>
      <c r="D66" s="117">
        <v>45534</v>
      </c>
      <c r="E66" s="115" t="s">
        <v>161</v>
      </c>
    </row>
    <row r="67" spans="1:5" ht="14.4">
      <c r="A67" s="115" t="s">
        <v>55</v>
      </c>
      <c r="B67" s="115" t="s">
        <v>154</v>
      </c>
      <c r="C67" s="116">
        <v>1500000</v>
      </c>
      <c r="D67" s="117">
        <v>45530</v>
      </c>
      <c r="E67" s="115" t="s">
        <v>161</v>
      </c>
    </row>
    <row r="68" spans="1:5" ht="14.4">
      <c r="A68" s="115" t="s">
        <v>55</v>
      </c>
      <c r="B68" s="115" t="s">
        <v>154</v>
      </c>
      <c r="C68" s="116">
        <v>8754999</v>
      </c>
      <c r="D68" s="117">
        <v>45519</v>
      </c>
      <c r="E68" s="115" t="s">
        <v>160</v>
      </c>
    </row>
    <row r="69" spans="1:5" ht="14.4">
      <c r="A69" s="115" t="s">
        <v>55</v>
      </c>
      <c r="B69" s="115" t="s">
        <v>154</v>
      </c>
      <c r="C69" s="116">
        <v>525813</v>
      </c>
      <c r="D69" s="117">
        <v>45534</v>
      </c>
      <c r="E69" s="115" t="s">
        <v>160</v>
      </c>
    </row>
    <row r="70" spans="1:5" ht="14.4">
      <c r="A70" s="115" t="s">
        <v>55</v>
      </c>
      <c r="B70" s="115" t="s">
        <v>154</v>
      </c>
      <c r="C70" s="116">
        <v>400000</v>
      </c>
      <c r="D70" s="117">
        <v>45519</v>
      </c>
      <c r="E70" s="115" t="s">
        <v>161</v>
      </c>
    </row>
    <row r="71" spans="1:5" ht="14.4">
      <c r="A71" s="115" t="s">
        <v>55</v>
      </c>
      <c r="B71" s="115" t="s">
        <v>154</v>
      </c>
      <c r="C71" s="116">
        <v>1190000</v>
      </c>
      <c r="D71" s="117">
        <v>45519</v>
      </c>
      <c r="E71" s="115" t="s">
        <v>161</v>
      </c>
    </row>
    <row r="72" spans="1:5" ht="14.4">
      <c r="A72" s="115" t="s">
        <v>55</v>
      </c>
      <c r="B72" s="115" t="s">
        <v>154</v>
      </c>
      <c r="C72" s="116">
        <v>550000</v>
      </c>
      <c r="D72" s="117">
        <v>45534</v>
      </c>
      <c r="E72" s="115" t="s">
        <v>160</v>
      </c>
    </row>
    <row r="73" spans="1:5" ht="14.4">
      <c r="A73" s="115" t="s">
        <v>55</v>
      </c>
      <c r="B73" s="115" t="s">
        <v>154</v>
      </c>
      <c r="C73" s="116">
        <v>400667</v>
      </c>
      <c r="D73" s="117">
        <v>45534</v>
      </c>
      <c r="E73" s="115" t="s">
        <v>160</v>
      </c>
    </row>
    <row r="74" spans="1:5" ht="14.4">
      <c r="A74" s="115" t="s">
        <v>55</v>
      </c>
      <c r="B74" s="115" t="s">
        <v>154</v>
      </c>
      <c r="C74" s="116">
        <v>497785</v>
      </c>
      <c r="D74" s="117">
        <v>45534</v>
      </c>
      <c r="E74" s="115" t="s">
        <v>160</v>
      </c>
    </row>
    <row r="75" spans="1:5" ht="14.4">
      <c r="A75" s="115" t="s">
        <v>55</v>
      </c>
      <c r="B75" s="115" t="s">
        <v>154</v>
      </c>
      <c r="C75" s="116">
        <v>557000</v>
      </c>
      <c r="D75" s="117">
        <v>45534</v>
      </c>
      <c r="E75" s="115" t="s">
        <v>162</v>
      </c>
    </row>
    <row r="76" spans="1:5" ht="14.4">
      <c r="A76" s="115" t="s">
        <v>55</v>
      </c>
      <c r="B76" s="115" t="s">
        <v>154</v>
      </c>
      <c r="C76" s="116">
        <v>35000</v>
      </c>
      <c r="D76" s="117">
        <v>45534</v>
      </c>
      <c r="E76" s="115" t="s">
        <v>162</v>
      </c>
    </row>
    <row r="77" spans="1:5" ht="14.4">
      <c r="A77" s="115" t="s">
        <v>55</v>
      </c>
      <c r="B77" s="115" t="s">
        <v>154</v>
      </c>
      <c r="C77" s="116">
        <v>3446250</v>
      </c>
      <c r="D77" s="117">
        <v>45534</v>
      </c>
      <c r="E77" s="115" t="s">
        <v>162</v>
      </c>
    </row>
    <row r="78" spans="1:5" ht="14.4">
      <c r="A78" s="115" t="s">
        <v>55</v>
      </c>
      <c r="B78" s="115" t="s">
        <v>154</v>
      </c>
      <c r="C78" s="116">
        <v>408000</v>
      </c>
      <c r="D78" s="117">
        <v>45518</v>
      </c>
      <c r="E78" s="115" t="s">
        <v>161</v>
      </c>
    </row>
    <row r="79" spans="1:5" ht="14.4">
      <c r="A79" s="115" t="s">
        <v>55</v>
      </c>
      <c r="B79" s="115" t="s">
        <v>154</v>
      </c>
      <c r="C79" s="116">
        <v>787500</v>
      </c>
      <c r="D79" s="117">
        <v>45530</v>
      </c>
      <c r="E79" s="115" t="s">
        <v>161</v>
      </c>
    </row>
    <row r="80" spans="1:5" ht="14.4">
      <c r="A80" s="115" t="s">
        <v>55</v>
      </c>
      <c r="B80" s="115" t="s">
        <v>154</v>
      </c>
      <c r="C80" s="116">
        <v>390000</v>
      </c>
      <c r="D80" s="117">
        <v>45534</v>
      </c>
      <c r="E80" s="115" t="s">
        <v>161</v>
      </c>
    </row>
    <row r="81" spans="1:5" ht="14.4">
      <c r="A81" s="115" t="s">
        <v>55</v>
      </c>
      <c r="B81" s="115" t="s">
        <v>154</v>
      </c>
      <c r="C81" s="116">
        <v>430000</v>
      </c>
      <c r="D81" s="117">
        <v>45512</v>
      </c>
      <c r="E81" s="115" t="s">
        <v>161</v>
      </c>
    </row>
    <row r="82" spans="1:5" ht="14.4">
      <c r="A82" s="115" t="s">
        <v>55</v>
      </c>
      <c r="B82" s="115" t="s">
        <v>154</v>
      </c>
      <c r="C82" s="116">
        <v>750000</v>
      </c>
      <c r="D82" s="117">
        <v>45530</v>
      </c>
      <c r="E82" s="115" t="s">
        <v>161</v>
      </c>
    </row>
    <row r="83" spans="1:5" ht="14.4">
      <c r="A83" s="115" t="s">
        <v>55</v>
      </c>
      <c r="B83" s="115" t="s">
        <v>154</v>
      </c>
      <c r="C83" s="116">
        <v>1550000</v>
      </c>
      <c r="D83" s="117">
        <v>45510</v>
      </c>
      <c r="E83" s="115" t="s">
        <v>161</v>
      </c>
    </row>
    <row r="84" spans="1:5" ht="14.4">
      <c r="A84" s="115" t="s">
        <v>55</v>
      </c>
      <c r="B84" s="115" t="s">
        <v>154</v>
      </c>
      <c r="C84" s="116">
        <v>539652</v>
      </c>
      <c r="D84" s="117">
        <v>45512</v>
      </c>
      <c r="E84" s="115" t="s">
        <v>160</v>
      </c>
    </row>
    <row r="85" spans="1:5" ht="14.4">
      <c r="A85" s="115" t="s">
        <v>55</v>
      </c>
      <c r="B85" s="115" t="s">
        <v>154</v>
      </c>
      <c r="C85" s="116">
        <v>640000</v>
      </c>
      <c r="D85" s="117">
        <v>45531</v>
      </c>
      <c r="E85" s="115" t="s">
        <v>161</v>
      </c>
    </row>
    <row r="86" spans="1:5" ht="14.4">
      <c r="A86" s="115" t="s">
        <v>55</v>
      </c>
      <c r="B86" s="115" t="s">
        <v>154</v>
      </c>
      <c r="C86" s="116">
        <v>825000</v>
      </c>
      <c r="D86" s="117">
        <v>45527</v>
      </c>
      <c r="E86" s="115" t="s">
        <v>162</v>
      </c>
    </row>
    <row r="87" spans="1:5" ht="14.4">
      <c r="A87" s="115" t="s">
        <v>55</v>
      </c>
      <c r="B87" s="115" t="s">
        <v>154</v>
      </c>
      <c r="C87" s="116">
        <v>1200000</v>
      </c>
      <c r="D87" s="117">
        <v>45511</v>
      </c>
      <c r="E87" s="115" t="s">
        <v>161</v>
      </c>
    </row>
    <row r="88" spans="1:5" ht="14.4">
      <c r="A88" s="115" t="s">
        <v>55</v>
      </c>
      <c r="B88" s="115" t="s">
        <v>154</v>
      </c>
      <c r="C88" s="116">
        <v>450000</v>
      </c>
      <c r="D88" s="117">
        <v>45531</v>
      </c>
      <c r="E88" s="115" t="s">
        <v>161</v>
      </c>
    </row>
    <row r="89" spans="1:5" ht="14.4">
      <c r="A89" s="115" t="s">
        <v>96</v>
      </c>
      <c r="B89" s="115" t="s">
        <v>155</v>
      </c>
      <c r="C89" s="116">
        <v>537000</v>
      </c>
      <c r="D89" s="117">
        <v>45523</v>
      </c>
      <c r="E89" s="115" t="s">
        <v>161</v>
      </c>
    </row>
    <row r="90" spans="1:5" ht="14.4">
      <c r="A90" s="115" t="s">
        <v>96</v>
      </c>
      <c r="B90" s="115" t="s">
        <v>155</v>
      </c>
      <c r="C90" s="116">
        <v>430000</v>
      </c>
      <c r="D90" s="117">
        <v>45525</v>
      </c>
      <c r="E90" s="115" t="s">
        <v>161</v>
      </c>
    </row>
    <row r="91" spans="1:5" ht="14.4">
      <c r="A91" s="115" t="s">
        <v>67</v>
      </c>
      <c r="B91" s="115" t="s">
        <v>156</v>
      </c>
      <c r="C91" s="116">
        <v>745000</v>
      </c>
      <c r="D91" s="117">
        <v>45518</v>
      </c>
      <c r="E91" s="115" t="s">
        <v>161</v>
      </c>
    </row>
    <row r="92" spans="1:5" ht="14.4">
      <c r="A92" s="115" t="s">
        <v>67</v>
      </c>
      <c r="B92" s="115" t="s">
        <v>156</v>
      </c>
      <c r="C92" s="116">
        <v>2583750</v>
      </c>
      <c r="D92" s="117">
        <v>45534</v>
      </c>
      <c r="E92" s="115" t="s">
        <v>162</v>
      </c>
    </row>
    <row r="93" spans="1:5" ht="14.4">
      <c r="A93" s="115" t="s">
        <v>67</v>
      </c>
      <c r="B93" s="115" t="s">
        <v>156</v>
      </c>
      <c r="C93" s="116">
        <v>1750000</v>
      </c>
      <c r="D93" s="117">
        <v>45534</v>
      </c>
      <c r="E93" s="115" t="s">
        <v>161</v>
      </c>
    </row>
    <row r="94" spans="1:5" ht="14.4">
      <c r="A94" s="115" t="s">
        <v>67</v>
      </c>
      <c r="B94" s="115" t="s">
        <v>156</v>
      </c>
      <c r="C94" s="116">
        <v>1500000</v>
      </c>
      <c r="D94" s="117">
        <v>45534</v>
      </c>
      <c r="E94" s="115" t="s">
        <v>161</v>
      </c>
    </row>
    <row r="95" spans="1:5" ht="14.4">
      <c r="A95" s="115" t="s">
        <v>67</v>
      </c>
      <c r="B95" s="115" t="s">
        <v>156</v>
      </c>
      <c r="C95" s="116">
        <v>940000</v>
      </c>
      <c r="D95" s="117">
        <v>45524</v>
      </c>
      <c r="E95" s="115" t="s">
        <v>161</v>
      </c>
    </row>
    <row r="96" spans="1:5" ht="14.4">
      <c r="A96" s="115" t="s">
        <v>67</v>
      </c>
      <c r="B96" s="115" t="s">
        <v>156</v>
      </c>
      <c r="C96" s="116">
        <v>2000000</v>
      </c>
      <c r="D96" s="117">
        <v>45509</v>
      </c>
      <c r="E96" s="115" t="s">
        <v>162</v>
      </c>
    </row>
    <row r="97" spans="1:5" ht="14.4">
      <c r="A97" s="115" t="s">
        <v>67</v>
      </c>
      <c r="B97" s="115" t="s">
        <v>156</v>
      </c>
      <c r="C97" s="116">
        <v>1500000</v>
      </c>
      <c r="D97" s="117">
        <v>45530</v>
      </c>
      <c r="E97" s="115" t="s">
        <v>162</v>
      </c>
    </row>
    <row r="98" spans="1:5" ht="14.4">
      <c r="A98" s="115" t="s">
        <v>67</v>
      </c>
      <c r="B98" s="115" t="s">
        <v>156</v>
      </c>
      <c r="C98" s="116">
        <v>400000</v>
      </c>
      <c r="D98" s="117">
        <v>45513</v>
      </c>
      <c r="E98" s="115" t="s">
        <v>161</v>
      </c>
    </row>
    <row r="99" spans="1:5" ht="14.4">
      <c r="A99" s="115" t="s">
        <v>67</v>
      </c>
      <c r="B99" s="115" t="s">
        <v>156</v>
      </c>
      <c r="C99" s="116">
        <v>570200</v>
      </c>
      <c r="D99" s="117">
        <v>45512</v>
      </c>
      <c r="E99" s="115" t="s">
        <v>161</v>
      </c>
    </row>
    <row r="100" spans="1:5" ht="14.4">
      <c r="A100" s="115" t="s">
        <v>67</v>
      </c>
      <c r="B100" s="115" t="s">
        <v>156</v>
      </c>
      <c r="C100" s="116">
        <v>440000</v>
      </c>
      <c r="D100" s="117">
        <v>45527</v>
      </c>
      <c r="E100" s="115" t="s">
        <v>161</v>
      </c>
    </row>
    <row r="101" spans="1:5" ht="14.4">
      <c r="A101" s="115" t="s">
        <v>67</v>
      </c>
      <c r="B101" s="115" t="s">
        <v>156</v>
      </c>
      <c r="C101" s="116">
        <v>750000</v>
      </c>
      <c r="D101" s="117">
        <v>45516</v>
      </c>
      <c r="E101" s="115" t="s">
        <v>161</v>
      </c>
    </row>
    <row r="102" spans="1:5" ht="14.4">
      <c r="A102" s="115" t="s">
        <v>67</v>
      </c>
      <c r="B102" s="115" t="s">
        <v>156</v>
      </c>
      <c r="C102" s="116">
        <v>745000</v>
      </c>
      <c r="D102" s="117">
        <v>45509</v>
      </c>
      <c r="E102" s="115" t="s">
        <v>161</v>
      </c>
    </row>
    <row r="103" spans="1:5" ht="14.4">
      <c r="A103" s="115" t="s">
        <v>104</v>
      </c>
      <c r="B103" s="115" t="s">
        <v>157</v>
      </c>
      <c r="C103" s="116">
        <v>125000</v>
      </c>
      <c r="D103" s="117">
        <v>45533</v>
      </c>
      <c r="E103" s="115" t="s">
        <v>161</v>
      </c>
    </row>
    <row r="104" spans="1:5" ht="14.4">
      <c r="A104" s="115" t="s">
        <v>104</v>
      </c>
      <c r="B104" s="115" t="s">
        <v>157</v>
      </c>
      <c r="C104" s="116">
        <v>388000</v>
      </c>
      <c r="D104" s="117">
        <v>45534</v>
      </c>
      <c r="E104" s="115" t="s">
        <v>161</v>
      </c>
    </row>
    <row r="105" spans="1:5" ht="14.4">
      <c r="A105" s="115" t="s">
        <v>104</v>
      </c>
      <c r="B105" s="115" t="s">
        <v>157</v>
      </c>
      <c r="C105" s="116">
        <v>780000</v>
      </c>
      <c r="D105" s="117">
        <v>45519</v>
      </c>
      <c r="E105" s="115" t="s">
        <v>161</v>
      </c>
    </row>
    <row r="106" spans="1:5" ht="14.4">
      <c r="A106" s="115" t="s">
        <v>104</v>
      </c>
      <c r="B106" s="115" t="s">
        <v>157</v>
      </c>
      <c r="C106" s="116">
        <v>190000</v>
      </c>
      <c r="D106" s="117">
        <v>45511</v>
      </c>
      <c r="E106" s="115" t="s">
        <v>162</v>
      </c>
    </row>
    <row r="107" spans="1:5" ht="14.4">
      <c r="A107" s="115" t="s">
        <v>104</v>
      </c>
      <c r="B107" s="115" t="s">
        <v>157</v>
      </c>
      <c r="C107" s="116">
        <v>850000</v>
      </c>
      <c r="D107" s="117">
        <v>45517</v>
      </c>
      <c r="E107" s="115" t="s">
        <v>161</v>
      </c>
    </row>
    <row r="108" spans="1:5" ht="14.4">
      <c r="A108" s="115" t="s">
        <v>104</v>
      </c>
      <c r="B108" s="115" t="s">
        <v>157</v>
      </c>
      <c r="C108" s="116">
        <v>410000</v>
      </c>
      <c r="D108" s="117">
        <v>45519</v>
      </c>
      <c r="E108" s="115" t="s">
        <v>161</v>
      </c>
    </row>
    <row r="109" spans="1:5" ht="14.4">
      <c r="A109" s="115" t="s">
        <v>76</v>
      </c>
      <c r="B109" s="115" t="s">
        <v>158</v>
      </c>
      <c r="C109" s="116">
        <v>500000</v>
      </c>
      <c r="D109" s="117">
        <v>45516</v>
      </c>
      <c r="E109" s="115" t="s">
        <v>161</v>
      </c>
    </row>
    <row r="110" spans="1:5" ht="14.4">
      <c r="A110" s="115" t="s">
        <v>76</v>
      </c>
      <c r="B110" s="115" t="s">
        <v>158</v>
      </c>
      <c r="C110" s="116">
        <v>441470</v>
      </c>
      <c r="D110" s="117">
        <v>45531</v>
      </c>
      <c r="E110" s="115" t="s">
        <v>162</v>
      </c>
    </row>
    <row r="111" spans="1:5" ht="14.4">
      <c r="A111" s="115" t="s">
        <v>76</v>
      </c>
      <c r="B111" s="115" t="s">
        <v>158</v>
      </c>
      <c r="C111" s="116">
        <v>210000</v>
      </c>
      <c r="D111" s="117">
        <v>45519</v>
      </c>
      <c r="E111" s="115" t="s">
        <v>161</v>
      </c>
    </row>
    <row r="112" spans="1:5" ht="14.4">
      <c r="A112" s="115" t="s">
        <v>76</v>
      </c>
      <c r="B112" s="115" t="s">
        <v>158</v>
      </c>
      <c r="C112" s="116">
        <v>850000</v>
      </c>
      <c r="D112" s="117">
        <v>45510</v>
      </c>
      <c r="E112" s="115" t="s">
        <v>161</v>
      </c>
    </row>
    <row r="113" spans="1:5" ht="14.4">
      <c r="A113" s="115" t="s">
        <v>76</v>
      </c>
      <c r="B113" s="115" t="s">
        <v>158</v>
      </c>
      <c r="C113" s="116">
        <v>350000</v>
      </c>
      <c r="D113" s="117">
        <v>45510</v>
      </c>
      <c r="E113" s="115" t="s">
        <v>162</v>
      </c>
    </row>
    <row r="114" spans="1:5" ht="14.4">
      <c r="A114" s="115" t="s">
        <v>76</v>
      </c>
      <c r="B114" s="115" t="s">
        <v>158</v>
      </c>
      <c r="C114" s="116">
        <v>1275000</v>
      </c>
      <c r="D114" s="117">
        <v>45534</v>
      </c>
      <c r="E114" s="115" t="s">
        <v>161</v>
      </c>
    </row>
    <row r="115" spans="1:5" ht="14.4">
      <c r="A115" s="115" t="s">
        <v>76</v>
      </c>
      <c r="B115" s="115" t="s">
        <v>158</v>
      </c>
      <c r="C115" s="116">
        <v>750000</v>
      </c>
      <c r="D115" s="117">
        <v>45533</v>
      </c>
      <c r="E115" s="115" t="s">
        <v>161</v>
      </c>
    </row>
    <row r="116" spans="1:5" ht="14.4">
      <c r="A116" s="115" t="s">
        <v>76</v>
      </c>
      <c r="B116" s="115" t="s">
        <v>158</v>
      </c>
      <c r="C116" s="116">
        <v>750000</v>
      </c>
      <c r="D116" s="117">
        <v>45533</v>
      </c>
      <c r="E116" s="115" t="s">
        <v>161</v>
      </c>
    </row>
    <row r="117" spans="1:5" ht="14.4">
      <c r="A117" s="115" t="s">
        <v>76</v>
      </c>
      <c r="B117" s="115" t="s">
        <v>158</v>
      </c>
      <c r="C117" s="116">
        <v>550000</v>
      </c>
      <c r="D117" s="117">
        <v>45523</v>
      </c>
      <c r="E117" s="115" t="s">
        <v>161</v>
      </c>
    </row>
    <row r="118" spans="1:5" ht="14.4">
      <c r="A118" s="115" t="s">
        <v>76</v>
      </c>
      <c r="B118" s="115" t="s">
        <v>158</v>
      </c>
      <c r="C118" s="116">
        <v>745000</v>
      </c>
      <c r="D118" s="117">
        <v>45534</v>
      </c>
      <c r="E118" s="115" t="s">
        <v>161</v>
      </c>
    </row>
    <row r="119" spans="1:5" ht="14.4">
      <c r="A119" s="115" t="s">
        <v>76</v>
      </c>
      <c r="B119" s="115" t="s">
        <v>158</v>
      </c>
      <c r="C119" s="116">
        <v>450000</v>
      </c>
      <c r="D119" s="117">
        <v>45513</v>
      </c>
      <c r="E119" s="115" t="s">
        <v>161</v>
      </c>
    </row>
    <row r="120" spans="1:5" ht="14.4">
      <c r="A120" s="115" t="s">
        <v>76</v>
      </c>
      <c r="B120" s="115" t="s">
        <v>158</v>
      </c>
      <c r="C120" s="116">
        <v>694000</v>
      </c>
      <c r="D120" s="117">
        <v>45531</v>
      </c>
      <c r="E120" s="115" t="s">
        <v>161</v>
      </c>
    </row>
    <row r="121" spans="1:5" ht="14.4">
      <c r="A121" s="115" t="s">
        <v>76</v>
      </c>
      <c r="B121" s="115" t="s">
        <v>158</v>
      </c>
      <c r="C121" s="116">
        <v>365000</v>
      </c>
      <c r="D121" s="117">
        <v>45523</v>
      </c>
      <c r="E121" s="115" t="s">
        <v>161</v>
      </c>
    </row>
    <row r="122" spans="1:5" ht="14.4">
      <c r="A122" s="115" t="s">
        <v>76</v>
      </c>
      <c r="B122" s="115" t="s">
        <v>158</v>
      </c>
      <c r="C122" s="116">
        <v>300000</v>
      </c>
      <c r="D122" s="117">
        <v>45509</v>
      </c>
      <c r="E122" s="115" t="s">
        <v>162</v>
      </c>
    </row>
    <row r="123" spans="1:5" ht="14.4">
      <c r="A123" s="115" t="s">
        <v>76</v>
      </c>
      <c r="B123" s="115" t="s">
        <v>158</v>
      </c>
      <c r="C123" s="116">
        <v>679000</v>
      </c>
      <c r="D123" s="117">
        <v>45534</v>
      </c>
      <c r="E123" s="115" t="s">
        <v>161</v>
      </c>
    </row>
    <row r="124" spans="1:5" ht="14.4">
      <c r="A124" s="115" t="s">
        <v>76</v>
      </c>
      <c r="B124" s="115" t="s">
        <v>158</v>
      </c>
      <c r="C124" s="116">
        <v>275000</v>
      </c>
      <c r="D124" s="117">
        <v>45531</v>
      </c>
      <c r="E124" s="115" t="s">
        <v>161</v>
      </c>
    </row>
    <row r="125" spans="1:5" ht="14.4">
      <c r="A125" s="115" t="s">
        <v>76</v>
      </c>
      <c r="B125" s="115" t="s">
        <v>158</v>
      </c>
      <c r="C125" s="116">
        <v>985000</v>
      </c>
      <c r="D125" s="117">
        <v>45516</v>
      </c>
      <c r="E125" s="115" t="s">
        <v>161</v>
      </c>
    </row>
    <row r="126" spans="1:5" ht="14.4">
      <c r="A126" s="115" t="s">
        <v>69</v>
      </c>
      <c r="B126" s="115" t="s">
        <v>159</v>
      </c>
      <c r="C126" s="116">
        <v>225000</v>
      </c>
      <c r="D126" s="117">
        <v>45534</v>
      </c>
      <c r="E126" s="115" t="s">
        <v>161</v>
      </c>
    </row>
    <row r="127" spans="1:5" ht="14.4">
      <c r="A127" s="115" t="s">
        <v>69</v>
      </c>
      <c r="B127" s="115" t="s">
        <v>159</v>
      </c>
      <c r="C127" s="116">
        <v>390000</v>
      </c>
      <c r="D127" s="117">
        <v>45510</v>
      </c>
      <c r="E127" s="115" t="s">
        <v>161</v>
      </c>
    </row>
    <row r="128" spans="1:5" ht="14.4">
      <c r="A128" s="115" t="s">
        <v>69</v>
      </c>
      <c r="B128" s="115" t="s">
        <v>159</v>
      </c>
      <c r="C128" s="116">
        <v>1619000</v>
      </c>
      <c r="D128" s="117">
        <v>45511</v>
      </c>
      <c r="E128" s="115" t="s">
        <v>161</v>
      </c>
    </row>
    <row r="129" spans="1:5" ht="14.4">
      <c r="A129" s="115" t="s">
        <v>69</v>
      </c>
      <c r="B129" s="115" t="s">
        <v>159</v>
      </c>
      <c r="C129" s="116">
        <v>285000</v>
      </c>
      <c r="D129" s="117">
        <v>45519</v>
      </c>
      <c r="E129" s="115" t="s">
        <v>161</v>
      </c>
    </row>
    <row r="130" spans="1:5" ht="14.4">
      <c r="A130" s="115" t="s">
        <v>69</v>
      </c>
      <c r="B130" s="115" t="s">
        <v>159</v>
      </c>
      <c r="C130" s="116">
        <v>200000</v>
      </c>
      <c r="D130" s="117">
        <v>45532</v>
      </c>
      <c r="E130" s="115" t="s">
        <v>161</v>
      </c>
    </row>
    <row r="131" spans="1:5" ht="14.4">
      <c r="A131" s="115" t="s">
        <v>69</v>
      </c>
      <c r="B131" s="115" t="s">
        <v>159</v>
      </c>
      <c r="C131" s="116">
        <v>625000</v>
      </c>
      <c r="D131" s="117">
        <v>45509</v>
      </c>
      <c r="E131" s="115" t="s">
        <v>161</v>
      </c>
    </row>
    <row r="132" spans="1:5" ht="14.4">
      <c r="A132" s="115" t="s">
        <v>69</v>
      </c>
      <c r="B132" s="115" t="s">
        <v>159</v>
      </c>
      <c r="C132" s="116">
        <v>18000000</v>
      </c>
      <c r="D132" s="117">
        <v>45525</v>
      </c>
      <c r="E132" s="115" t="s">
        <v>161</v>
      </c>
    </row>
    <row r="133" spans="1:5" ht="14.4">
      <c r="A133" s="115" t="s">
        <v>69</v>
      </c>
      <c r="B133" s="115" t="s">
        <v>159</v>
      </c>
      <c r="C133" s="116">
        <v>1500000</v>
      </c>
      <c r="D133" s="117">
        <v>45509</v>
      </c>
      <c r="E133" s="115" t="s">
        <v>161</v>
      </c>
    </row>
  </sheetData>
  <pageMargins left="0.7" right="0.7" top="0.75" bottom="0.75" header="0.3" footer="0.3"/>
  <legacy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14</vt:i4>
      </vt:variant>
    </vt:vector>
  </HeadingPairs>
  <TitlesOfParts>
    <vt:vector size="23" baseType="lpstr">
      <vt:lpstr>OVERALL STATS</vt:lpstr>
      <vt:lpstr>SALES STATS</vt:lpstr>
      <vt:lpstr>LOAN ONLY STATS</vt:lpstr>
      <vt:lpstr>BRANCH SALES TRACKING</vt:lpstr>
      <vt:lpstr>LENDER TRACKING</vt:lpstr>
      <vt:lpstr>BUILDER TRACKING</vt:lpstr>
      <vt:lpstr>SALES_LIST</vt:lpstr>
      <vt:lpstr>LOANS_LIST</vt:lpstr>
      <vt:lpstr>SALESLOANSLIST</vt:lpstr>
      <vt:lpstr>CommercialLoansMarket</vt:lpstr>
      <vt:lpstr>CommercialSalesMarket</vt:lpstr>
      <vt:lpstr>ConstructionLoansMarket</vt:lpstr>
      <vt:lpstr>ConventionalLoansMarket</vt:lpstr>
      <vt:lpstr>CreditLineLoansMarket</vt:lpstr>
      <vt:lpstr>HardMoneyLoansMarket</vt:lpstr>
      <vt:lpstr>OverallLoans</vt:lpstr>
      <vt:lpstr>OverallSales</vt:lpstr>
      <vt:lpstr>OverallSalesAndLoans</vt:lpstr>
      <vt:lpstr>'SALES STATS'!Print_Titles</vt:lpstr>
      <vt:lpstr>ResaleMarket</vt:lpstr>
      <vt:lpstr>ResidentialResaleMarket</vt:lpstr>
      <vt:lpstr>SubdivisionMarket</vt:lpstr>
      <vt:lpstr>VacantLandSalesMarket</vt:lpstr>
    </vt:vector>
  </TitlesOfParts>
  <Company>Datasource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Judson Klinger</dc:creator>
  <cp:lastModifiedBy>Judson Klinger</cp:lastModifiedBy>
  <cp:lastPrinted>2007-05-08T12:02:39Z</cp:lastPrinted>
  <dcterms:created xsi:type="dcterms:W3CDTF">2007-04-10T09:15:15Z</dcterms:created>
  <dcterms:modified xsi:type="dcterms:W3CDTF">2024-09-03T21:19:39Z</dcterms:modified>
</cp:coreProperties>
</file>