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STATS'!$A$14:$C$15</definedName>
    <definedName name="CommercialSalesMarket">'SALES STATS'!$A$40:$C$40</definedName>
    <definedName name="ConstructionLoansMarket">'LOAN ONLY STATS'!$A$28:$C$28</definedName>
    <definedName name="ConventionalLoansExcludingInclineMarket">'LOAN ONLY STATS'!#REF!</definedName>
    <definedName name="ConventionalLoansMarket">'LOAN ONLY STATS'!$A$7:$C$8</definedName>
    <definedName name="CreditLineLoansMarket">'LOAN ONLY STATS'!$A$21:$C$22</definedName>
    <definedName name="HardMoneyLoansMarket">'LOAN ONLY STATS'!$A$34:$C$35</definedName>
    <definedName name="InclineSalesMarket">'SALES STATS'!#REF!</definedName>
    <definedName name="OverallLoans">'OVERALL STATS'!$A$20:$C$25</definedName>
    <definedName name="OverallSales">'OVERALL STATS'!$A$7:$C$14</definedName>
    <definedName name="OverallSalesAndLoans">'OVERALL STATS'!$A$31:$C$38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STATS'!$A$46:$C$49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35" i="3"/>
  <c r="G34"/>
  <c r="G28"/>
  <c r="G22"/>
  <c r="G21"/>
  <c r="G15"/>
  <c r="G14"/>
  <c r="G8"/>
  <c r="G7"/>
  <c r="G49" i="2"/>
  <c r="G48"/>
  <c r="G47"/>
  <c r="G46"/>
  <c r="G40"/>
  <c r="G34"/>
  <c r="G33"/>
  <c r="G32"/>
  <c r="G31"/>
  <c r="G30"/>
  <c r="G29"/>
  <c r="G28"/>
  <c r="G22"/>
  <c r="G21"/>
  <c r="G20"/>
  <c r="G19"/>
  <c r="G13"/>
  <c r="G12"/>
  <c r="G11"/>
  <c r="G10"/>
  <c r="G9"/>
  <c r="G8"/>
  <c r="G7"/>
  <c r="G38" i="1"/>
  <c r="G37"/>
  <c r="G36"/>
  <c r="G35"/>
  <c r="G34"/>
  <c r="G33"/>
  <c r="G32"/>
  <c r="G31"/>
  <c r="G25"/>
  <c r="G24"/>
  <c r="G23"/>
  <c r="G22"/>
  <c r="G21"/>
  <c r="G20"/>
  <c r="G14"/>
  <c r="G13"/>
  <c r="G12"/>
  <c r="G11"/>
  <c r="G10"/>
  <c r="G9"/>
  <c r="G8"/>
  <c r="G7"/>
  <c r="C29" i="3"/>
  <c r="B29"/>
  <c r="C16"/>
  <c r="B16"/>
  <c r="C41" i="2"/>
  <c r="B41"/>
  <c r="B15" i="1"/>
  <c r="C15"/>
  <c r="B36" i="3"/>
  <c r="C36"/>
  <c r="B23"/>
  <c r="C23"/>
  <c r="B9"/>
  <c r="D7" s="1"/>
  <c r="C9"/>
  <c r="E7" s="1"/>
  <c r="B50" i="2"/>
  <c r="C50"/>
  <c r="B35"/>
  <c r="D29" s="1"/>
  <c r="C35"/>
  <c r="E29" s="1"/>
  <c r="A2"/>
  <c r="B23"/>
  <c r="D20" s="1"/>
  <c r="C23"/>
  <c r="D35" i="3" l="1"/>
  <c r="D15"/>
  <c r="E14"/>
  <c r="D14"/>
  <c r="E15"/>
  <c r="E9" i="1"/>
  <c r="D9"/>
  <c r="E48" i="2"/>
  <c r="D48"/>
  <c r="E30"/>
  <c r="D30"/>
  <c r="E22"/>
  <c r="D22"/>
  <c r="E47"/>
  <c r="D40"/>
  <c r="D34"/>
  <c r="D8" i="3"/>
  <c r="E8"/>
  <c r="E22"/>
  <c r="D22"/>
  <c r="E28"/>
  <c r="D28"/>
  <c r="E35"/>
  <c r="D47" i="2"/>
  <c r="E49"/>
  <c r="D49"/>
  <c r="E40"/>
  <c r="E34"/>
  <c r="E21"/>
  <c r="D21"/>
  <c r="E46"/>
  <c r="E28"/>
  <c r="E31"/>
  <c r="E33"/>
  <c r="E20"/>
  <c r="E19"/>
  <c r="D19"/>
  <c r="D32"/>
  <c r="E32"/>
  <c r="D33"/>
  <c r="D31"/>
  <c r="D28"/>
  <c r="D46"/>
  <c r="A2" i="3"/>
  <c r="E34"/>
  <c r="B14" i="2"/>
  <c r="C14"/>
  <c r="B26" i="1"/>
  <c r="C26"/>
  <c r="B39"/>
  <c r="C39"/>
  <c r="E34" l="1"/>
  <c r="D34"/>
  <c r="E24"/>
  <c r="D24"/>
  <c r="E9" i="2"/>
  <c r="D9"/>
  <c r="E16" i="3"/>
  <c r="D16"/>
  <c r="E41" i="2"/>
  <c r="D41"/>
  <c r="D35" i="1"/>
  <c r="E23"/>
  <c r="E25"/>
  <c r="D25"/>
  <c r="D23"/>
  <c r="E37"/>
  <c r="E35"/>
  <c r="E33"/>
  <c r="E36"/>
  <c r="D34" i="3"/>
  <c r="E29"/>
  <c r="D29"/>
  <c r="E21"/>
  <c r="D21"/>
  <c r="D50" i="2"/>
  <c r="E50"/>
  <c r="E35"/>
  <c r="D35"/>
  <c r="D8"/>
  <c r="D7"/>
  <c r="D10"/>
  <c r="D12"/>
  <c r="D11"/>
  <c r="D13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2"/>
  <c r="E20"/>
  <c r="E21"/>
  <c r="E22"/>
  <c r="D37"/>
  <c r="D32"/>
  <c r="E7"/>
  <c r="D38"/>
  <c r="D33"/>
  <c r="D21"/>
  <c r="D20"/>
  <c r="E10"/>
  <c r="E12"/>
  <c r="D36"/>
  <c r="E13"/>
  <c r="E39" l="1"/>
  <c r="D39"/>
  <c r="E36" i="3"/>
  <c r="E23"/>
  <c r="D23"/>
  <c r="D36"/>
  <c r="E9"/>
  <c r="D9"/>
  <c r="E23" i="2"/>
  <c r="D23"/>
  <c r="D15" i="1"/>
  <c r="E15"/>
  <c r="E14" i="2"/>
  <c r="D14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<sst xmlns="http://schemas.openxmlformats.org/spreadsheetml/2006/main" count="1261" uniqueCount="138">
  <si>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</si>
  <si>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</si>
  <si>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</si>
  <si>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</si>
  <si>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</si>
  <si>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</si>
  <si>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</si>
  <si>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</si>
  <si>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</si>
  <si>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</si>
  <si>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</si>
  <si>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</si>
  <si>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</si>
  <si>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</si>
  <si>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</si>
  <si>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</si>
  <si>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</si>
  <si>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</si>
  <si>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</si>
  <si>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</si>
  <si>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</si>
  <si>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</si>
  <si>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</si>
  <si>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</si>
  <si>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</si>
  <si>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</si>
  <si>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</si>
  <si>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</si>
  <si>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</si>
  <si>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</si>
  <si>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</si>
  <si>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</si>
  <si>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</si>
  <si>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</si>
  <si>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</si>
  <si>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</si>
  <si>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</si>
  <si>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</si>
  <si>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</si>
  <si>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</si>
  <si>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</si>
  <si>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</si>
  <si>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</si>
  <si>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</si>
  <si>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</si>
  <si>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</si>
  <si>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</si>
  <si>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</si>
  <si>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</si>
  <si>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</si>
  <si>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DECEMBER, 2023</t>
  </si>
  <si>
    <t>Toiyabe Title</t>
  </si>
  <si>
    <t>SINGLE FAM RES.</t>
  </si>
  <si>
    <t>RENO CORPORATE</t>
  </si>
  <si>
    <t>UNK</t>
  </si>
  <si>
    <t>NO</t>
  </si>
  <si>
    <t>First American Title</t>
  </si>
  <si>
    <t>SPARKS</t>
  </si>
  <si>
    <t>JP</t>
  </si>
  <si>
    <t>First Centennial Title</t>
  </si>
  <si>
    <t>GARDNERVILLE</t>
  </si>
  <si>
    <t>3</t>
  </si>
  <si>
    <t>YES</t>
  </si>
  <si>
    <t>Landmark Title</t>
  </si>
  <si>
    <t>PLUMB</t>
  </si>
  <si>
    <t>DP</t>
  </si>
  <si>
    <t>ZEPHYR</t>
  </si>
  <si>
    <t>17</t>
  </si>
  <si>
    <t>Ticor Title</t>
  </si>
  <si>
    <t>CONDO/TWNHSE</t>
  </si>
  <si>
    <t>RLT</t>
  </si>
  <si>
    <t>CARSON CITY</t>
  </si>
  <si>
    <t>18</t>
  </si>
  <si>
    <t>RIDGEVIEW</t>
  </si>
  <si>
    <t>20</t>
  </si>
  <si>
    <t>Calatlantic Title West</t>
  </si>
  <si>
    <t>MCCARRAN</t>
  </si>
  <si>
    <t>LH</t>
  </si>
  <si>
    <t>Stewart Title</t>
  </si>
  <si>
    <t>DC</t>
  </si>
  <si>
    <t>Signature Title</t>
  </si>
  <si>
    <t>MINDEN</t>
  </si>
  <si>
    <t>NF</t>
  </si>
  <si>
    <t>BA</t>
  </si>
  <si>
    <t>KDJ</t>
  </si>
  <si>
    <t>JML</t>
  </si>
  <si>
    <t>VACANT LAND</t>
  </si>
  <si>
    <t>ET</t>
  </si>
  <si>
    <t>RS</t>
  </si>
  <si>
    <t>MAYBERRY</t>
  </si>
  <si>
    <t>MLM</t>
  </si>
  <si>
    <t>LAKESIDEMOANA</t>
  </si>
  <si>
    <t>12</t>
  </si>
  <si>
    <t>MMB</t>
  </si>
  <si>
    <t>YERINGTON</t>
  </si>
  <si>
    <t>CRB</t>
  </si>
  <si>
    <t>DKD</t>
  </si>
  <si>
    <t>1420-28-612-001</t>
  </si>
  <si>
    <t>MOBILE HOME</t>
  </si>
  <si>
    <t>2-4 PLEX</t>
  </si>
  <si>
    <t>COMMERCIAL</t>
  </si>
  <si>
    <t>10</t>
  </si>
  <si>
    <t>1321-29-002-010</t>
  </si>
  <si>
    <t>CONVENTIONAL</t>
  </si>
  <si>
    <t>WELLS FARGO BANK NA</t>
  </si>
  <si>
    <t>1220-15-410-045</t>
  </si>
  <si>
    <t>CREDIT LINE</t>
  </si>
  <si>
    <t>GEORGIAS OWN CREDIT UNION</t>
  </si>
  <si>
    <t>1318-26-101-005</t>
  </si>
  <si>
    <t>HERITAGE BANK OF NEVADA</t>
  </si>
  <si>
    <t>1321-32-002-040</t>
  </si>
  <si>
    <t>UNITED FEDERAL CREDIT UNION</t>
  </si>
  <si>
    <t>1420-05-310-038</t>
  </si>
  <si>
    <t>GUILD MORTGAGE COMPANY LLC</t>
  </si>
  <si>
    <t>1420-05-443-018</t>
  </si>
  <si>
    <t>HARD MONEY</t>
  </si>
  <si>
    <t>KREMINSKI, ROMAN</t>
  </si>
  <si>
    <t>1318-27-001-009</t>
  </si>
  <si>
    <t>DEUTSCHE BANK AG</t>
  </si>
  <si>
    <t>1320-30-718-001</t>
  </si>
  <si>
    <t>HOLST, GREGORY V LIVING TRUST; HOLST, STACEY A LIVING TRUST; MADDOX, GEORGETTE 1988 LIVING TRUST</t>
  </si>
  <si>
    <t>1220-03-210-014</t>
  </si>
  <si>
    <t>UNITED WHOLESALE MORTGAGE</t>
  </si>
  <si>
    <t>CONSTRUCTION</t>
  </si>
  <si>
    <t>ALL PRO FUNDING IV LLC</t>
  </si>
  <si>
    <t>1220-10-310-006</t>
  </si>
  <si>
    <t>MEADOWS BANK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</si>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</sst>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0" fillId="0" borderId="0" xfId="10"/>
    <xf numFmtId="0" fontId="10" fillId="0" borderId="0" xfId="8"/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164" fontId="16" fillId="0" borderId="6" xfId="2" applyNumberFormat="1" applyFont="1" applyFill="1" applyBorder="1" applyAlignment="1">
      <alignment horizontal="right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33</c:v>
                </c:pt>
                <c:pt idx="1">
                  <c:v>13</c:v>
                </c:pt>
                <c:pt idx="2">
                  <c:v>11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21373824"/>
        <c:axId val="121375360"/>
        <c:axId val="0"/>
      </c:bar3DChart>
      <c:catAx>
        <c:axId val="121373824"/>
        <c:scaling>
          <c:orientation val="minMax"/>
        </c:scaling>
        <c:axPos val="b"/>
        <c:numFmt formatCode="General" sourceLinked="1"/>
        <c:majorTickMark val="none"/>
        <c:tickLblPos val="nextTo"/>
        <c:crossAx val="121375360"/>
        <c:crosses val="autoZero"/>
        <c:auto val="1"/>
        <c:lblAlgn val="ctr"/>
        <c:lblOffset val="100"/>
      </c:catAx>
      <c:valAx>
        <c:axId val="121375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3738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STATS'!$A$20:$A$25</c:f>
              <c:strCache>
                <c:ptCount val="6"/>
                <c:pt idx="0">
                  <c:v>Toiyabe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First American Title</c:v>
                </c:pt>
              </c:strCache>
            </c:strRef>
          </c:cat>
          <c:val>
            <c:numRef>
              <c:f>'OVERALL STATS'!$B$20:$B$25</c:f>
              <c:numCache>
                <c:formatCode>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hape val="box"/>
        <c:axId val="121402112"/>
        <c:axId val="121403648"/>
        <c:axId val="0"/>
      </c:bar3DChart>
      <c:catAx>
        <c:axId val="121402112"/>
        <c:scaling>
          <c:orientation val="minMax"/>
        </c:scaling>
        <c:axPos val="b"/>
        <c:numFmt formatCode="General" sourceLinked="1"/>
        <c:majorTickMark val="none"/>
        <c:tickLblPos val="nextTo"/>
        <c:crossAx val="121403648"/>
        <c:crosses val="autoZero"/>
        <c:auto val="1"/>
        <c:lblAlgn val="ctr"/>
        <c:lblOffset val="100"/>
      </c:catAx>
      <c:valAx>
        <c:axId val="121403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402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STATS'!$A$31:$A$38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STATS'!$B$31:$B$38</c:f>
              <c:numCache>
                <c:formatCode>0</c:formatCode>
                <c:ptCount val="8"/>
                <c:pt idx="0">
                  <c:v>34</c:v>
                </c:pt>
                <c:pt idx="1">
                  <c:v>15</c:v>
                </c:pt>
                <c:pt idx="2">
                  <c:v>14</c:v>
                </c:pt>
                <c:pt idx="3">
                  <c:v>9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</c:ser>
        <c:shape val="box"/>
        <c:axId val="121442304"/>
        <c:axId val="121443840"/>
        <c:axId val="0"/>
      </c:bar3DChart>
      <c:catAx>
        <c:axId val="121442304"/>
        <c:scaling>
          <c:orientation val="minMax"/>
        </c:scaling>
        <c:axPos val="b"/>
        <c:numFmt formatCode="General" sourceLinked="1"/>
        <c:majorTickMark val="none"/>
        <c:tickLblPos val="nextTo"/>
        <c:crossAx val="121443840"/>
        <c:crosses val="autoZero"/>
        <c:auto val="1"/>
        <c:lblAlgn val="ctr"/>
        <c:lblOffset val="100"/>
      </c:catAx>
      <c:valAx>
        <c:axId val="121443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442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22174375.050000001</c:v>
                </c:pt>
                <c:pt idx="1">
                  <c:v>12783445</c:v>
                </c:pt>
                <c:pt idx="2">
                  <c:v>6818040</c:v>
                </c:pt>
                <c:pt idx="3">
                  <c:v>6644925</c:v>
                </c:pt>
                <c:pt idx="4">
                  <c:v>12256000</c:v>
                </c:pt>
                <c:pt idx="5">
                  <c:v>3392381</c:v>
                </c:pt>
                <c:pt idx="6">
                  <c:v>3217000</c:v>
                </c:pt>
                <c:pt idx="7">
                  <c:v>760000</c:v>
                </c:pt>
              </c:numCache>
            </c:numRef>
          </c:val>
        </c:ser>
        <c:shape val="box"/>
        <c:axId val="121469952"/>
        <c:axId val="121484032"/>
        <c:axId val="0"/>
      </c:bar3DChart>
      <c:catAx>
        <c:axId val="121469952"/>
        <c:scaling>
          <c:orientation val="minMax"/>
        </c:scaling>
        <c:axPos val="b"/>
        <c:numFmt formatCode="General" sourceLinked="1"/>
        <c:majorTickMark val="none"/>
        <c:tickLblPos val="nextTo"/>
        <c:crossAx val="121484032"/>
        <c:crosses val="autoZero"/>
        <c:auto val="1"/>
        <c:lblAlgn val="ctr"/>
        <c:lblOffset val="100"/>
      </c:catAx>
      <c:valAx>
        <c:axId val="1214840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469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STATS'!$A$20:$A$25</c:f>
              <c:strCache>
                <c:ptCount val="6"/>
                <c:pt idx="0">
                  <c:v>Toiyabe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First American Title</c:v>
                </c:pt>
              </c:strCache>
            </c:strRef>
          </c:cat>
          <c:val>
            <c:numRef>
              <c:f>'OVERALL STATS'!$C$20:$C$25</c:f>
              <c:numCache>
                <c:formatCode>"$"#,##0</c:formatCode>
                <c:ptCount val="6"/>
                <c:pt idx="0">
                  <c:v>6801750</c:v>
                </c:pt>
                <c:pt idx="1">
                  <c:v>766005</c:v>
                </c:pt>
                <c:pt idx="2">
                  <c:v>180500000</c:v>
                </c:pt>
                <c:pt idx="3">
                  <c:v>675000</c:v>
                </c:pt>
                <c:pt idx="4">
                  <c:v>127000</c:v>
                </c:pt>
                <c:pt idx="5">
                  <c:v>125000</c:v>
                </c:pt>
              </c:numCache>
            </c:numRef>
          </c:val>
        </c:ser>
        <c:shape val="box"/>
        <c:axId val="121854208"/>
        <c:axId val="121856000"/>
        <c:axId val="0"/>
      </c:bar3DChart>
      <c:catAx>
        <c:axId val="121854208"/>
        <c:scaling>
          <c:orientation val="minMax"/>
        </c:scaling>
        <c:axPos val="b"/>
        <c:numFmt formatCode="General" sourceLinked="1"/>
        <c:majorTickMark val="none"/>
        <c:tickLblPos val="nextTo"/>
        <c:crossAx val="121856000"/>
        <c:crosses val="autoZero"/>
        <c:auto val="1"/>
        <c:lblAlgn val="ctr"/>
        <c:lblOffset val="100"/>
      </c:catAx>
      <c:valAx>
        <c:axId val="121856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854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STATS'!$A$31:$A$38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STATS'!$C$31:$C$38</c:f>
              <c:numCache>
                <c:formatCode>"$"#,##0</c:formatCode>
                <c:ptCount val="8"/>
                <c:pt idx="0">
                  <c:v>22301375.050000001</c:v>
                </c:pt>
                <c:pt idx="1">
                  <c:v>193283445</c:v>
                </c:pt>
                <c:pt idx="2">
                  <c:v>7738945</c:v>
                </c:pt>
                <c:pt idx="3">
                  <c:v>6769925</c:v>
                </c:pt>
                <c:pt idx="4">
                  <c:v>12931000</c:v>
                </c:pt>
                <c:pt idx="5">
                  <c:v>10018750</c:v>
                </c:pt>
                <c:pt idx="6">
                  <c:v>3392381</c:v>
                </c:pt>
                <c:pt idx="7">
                  <c:v>760000</c:v>
                </c:pt>
              </c:numCache>
            </c:numRef>
          </c:val>
        </c:ser>
        <c:shape val="box"/>
        <c:axId val="121869824"/>
        <c:axId val="121871360"/>
        <c:axId val="0"/>
      </c:bar3DChart>
      <c:catAx>
        <c:axId val="121869824"/>
        <c:scaling>
          <c:orientation val="minMax"/>
        </c:scaling>
        <c:axPos val="b"/>
        <c:numFmt formatCode="General" sourceLinked="1"/>
        <c:majorTickMark val="none"/>
        <c:tickLblPos val="nextTo"/>
        <c:crossAx val="121871360"/>
        <c:crosses val="autoZero"/>
        <c:auto val="1"/>
        <c:lblAlgn val="ctr"/>
        <c:lblOffset val="100"/>
      </c:catAx>
      <c:valAx>
        <c:axId val="121871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8698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43</xdr:row>
      <xdr:rowOff>9525</xdr:rowOff>
    </xdr:from>
    <xdr:to>
      <xdr:col>6</xdr:col>
      <xdr:colOff>1152524</xdr:colOff>
      <xdr:row>60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61</xdr:row>
      <xdr:rowOff>19050</xdr:rowOff>
    </xdr:from>
    <xdr:to>
      <xdr:col>6</xdr:col>
      <xdr:colOff>1152524</xdr:colOff>
      <xdr:row>78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1143000</xdr:colOff>
      <xdr:row>95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43</xdr:row>
      <xdr:rowOff>0</xdr:rowOff>
    </xdr:from>
    <xdr:to>
      <xdr:col>20</xdr:col>
      <xdr:colOff>190500</xdr:colOff>
      <xdr:row>59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61</xdr:row>
      <xdr:rowOff>9525</xdr:rowOff>
    </xdr:from>
    <xdr:to>
      <xdr:col>20</xdr:col>
      <xdr:colOff>190499</xdr:colOff>
      <xdr:row>78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79</xdr:row>
      <xdr:rowOff>9525</xdr:rowOff>
    </xdr:from>
    <xdr:to>
      <xdr:col>20</xdr:col>
      <xdr:colOff>180974</xdr:colOff>
      <xdr:row>96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93.512971759257" createdVersion="3" refreshedVersion="3" minRefreshableVersion="3" recordCount="82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3">
        <s v="MCCARRAN"/>
        <s v="SPARKS"/>
        <s v="MINDEN"/>
        <s v="LAKESIDEMOANA"/>
        <s v="GARDNERVILLE"/>
        <s v="RIDGEVIEW"/>
        <s v="CARSON CITY"/>
        <s v="ZEPHYR"/>
        <s v="PLUMB"/>
        <s v="MAYBERRY"/>
        <s v="YERINGTON"/>
        <s v="RENO CORPORATE"/>
        <m u="1"/>
      </sharedItems>
    </cacheField>
    <cacheField name="EO" numFmtId="0">
      <sharedItems containsBlank="1" count="23">
        <s v="LH"/>
        <s v="JP"/>
        <s v="ET"/>
        <s v="12"/>
        <s v="3"/>
        <s v="20"/>
        <s v="18"/>
        <s v="17"/>
        <s v="10"/>
        <s v="DP"/>
        <s v="JML"/>
        <s v="NF"/>
        <s v="BA"/>
        <s v="KDJ"/>
        <s v="DC"/>
        <s v="MMB"/>
        <s v="MLM"/>
        <s v="CRB"/>
        <s v="RS"/>
        <s v="DKD"/>
        <s v="RLT"/>
        <s v="UNK"/>
        <m u="1"/>
      </sharedItems>
    </cacheField>
    <cacheField name="PROPTYPE" numFmtId="0">
      <sharedItems containsBlank="1" count="7">
        <s v="SINGLE FAM RES."/>
        <s v="MOBILE HOME"/>
        <s v="CONDO/TWNHSE"/>
        <s v="VACANT LAND"/>
        <s v="COMMERCIAL"/>
        <s v="2-4 PLEX"/>
        <m u="1"/>
      </sharedItems>
    </cacheField>
    <cacheField name="DOCNUM" numFmtId="0">
      <sharedItems containsSemiMixedTypes="0" containsString="0" containsNumber="1" containsInteger="1" minValue="1002786" maxValue="1003552"/>
    </cacheField>
    <cacheField name="AMOUNT" numFmtId="0">
      <sharedItems containsString="0" containsBlank="1" containsNumber="1" minValue="55000" maxValue="70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12-01T00:00:00" maxDate="2023-12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93.513074537041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Toiyabe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REDIT LINE"/>
        <s v="COMMERCIAL"/>
        <s v="HARD MONEY"/>
        <s v="CONSTRUCTION"/>
        <m/>
        <s v="SBA" u="1"/>
        <s v="FH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1002821" maxValue="1003471"/>
    </cacheField>
    <cacheField name="AMOUNT" numFmtId="165">
      <sharedItems containsString="0" containsBlank="1" containsNumber="1" containsInteger="1" minValue="55000" maxValue="180000000"/>
    </cacheField>
    <cacheField name="RECDATE" numFmtId="14">
      <sharedItems containsNonDate="0" containsDate="1" containsString="0" containsBlank="1" minDate="2023-12-01T00:00:00" maxDate="2023-12-29T00:00:00"/>
    </cacheField>
    <cacheField name="LENDER" numFmtId="0">
      <sharedItems containsBlank="1" count="106">
        <s v="WELLS FARGO BANK NA"/>
        <s v="GEORGIAS OWN CREDIT UNION"/>
        <s v="HERITAGE BANK OF NEVADA"/>
        <s v="KREMINSKI, ROMAN"/>
        <s v="GUILD MORTGAGE COMPANY LLC"/>
        <s v="UNITED FEDERAL CREDIT UNION"/>
        <s v="HOLST, GREGORY V LIVING TRUST; HOLST, STACEY A LIVING TRUST; MADDOX, GEORGETTE 1988 LIVING TRUST"/>
        <s v="DEUTSCHE BANK AG"/>
        <s v="MEADOWS BANK"/>
        <s v="ALL PRO FUNDING IV LLC"/>
        <s v="UNITED WHOLESALE MORTGAGE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s v="CAL"/>
    <x v="0"/>
    <x v="0"/>
    <x v="0"/>
    <n v="1003003"/>
    <n v="579950"/>
    <x v="0"/>
    <s v="YES"/>
    <d v="2023-12-07T00:00:00"/>
  </r>
  <r>
    <x v="0"/>
    <s v="CAL"/>
    <x v="0"/>
    <x v="0"/>
    <x v="0"/>
    <n v="1003467"/>
    <n v="550000"/>
    <x v="0"/>
    <s v="YES"/>
    <d v="2023-12-28T00:00:00"/>
  </r>
  <r>
    <x v="0"/>
    <s v="CAL"/>
    <x v="0"/>
    <x v="0"/>
    <x v="0"/>
    <n v="1003526"/>
    <n v="555000"/>
    <x v="0"/>
    <s v="YES"/>
    <d v="2023-12-29T00:00:00"/>
  </r>
  <r>
    <x v="0"/>
    <s v="CAL"/>
    <x v="0"/>
    <x v="0"/>
    <x v="0"/>
    <n v="1003523"/>
    <n v="563000"/>
    <x v="0"/>
    <s v="YES"/>
    <d v="2023-12-29T00:00:00"/>
  </r>
  <r>
    <x v="0"/>
    <s v="CAL"/>
    <x v="0"/>
    <x v="0"/>
    <x v="0"/>
    <n v="1003112"/>
    <n v="524000"/>
    <x v="0"/>
    <s v="YES"/>
    <d v="2023-12-12T00:00:00"/>
  </r>
  <r>
    <x v="0"/>
    <s v="CAL"/>
    <x v="0"/>
    <x v="0"/>
    <x v="0"/>
    <n v="1003328"/>
    <n v="620431"/>
    <x v="0"/>
    <s v="YES"/>
    <d v="2023-12-21T00:00:00"/>
  </r>
  <r>
    <x v="1"/>
    <s v="FA"/>
    <x v="1"/>
    <x v="1"/>
    <x v="0"/>
    <n v="1003552"/>
    <n v="595900"/>
    <x v="0"/>
    <s v="YES"/>
    <d v="2023-12-29T00:00:00"/>
  </r>
  <r>
    <x v="1"/>
    <s v="FA"/>
    <x v="2"/>
    <x v="2"/>
    <x v="0"/>
    <n v="1003041"/>
    <n v="1075000"/>
    <x v="1"/>
    <s v="YES"/>
    <d v="2023-12-08T00:00:00"/>
  </r>
  <r>
    <x v="1"/>
    <s v="FA"/>
    <x v="2"/>
    <x v="2"/>
    <x v="1"/>
    <n v="1003081"/>
    <n v="329000"/>
    <x v="1"/>
    <s v="YES"/>
    <d v="2023-12-11T00:00:00"/>
  </r>
  <r>
    <x v="1"/>
    <s v="FA"/>
    <x v="2"/>
    <x v="2"/>
    <x v="2"/>
    <n v="1003171"/>
    <n v="3201125"/>
    <x v="0"/>
    <s v="YES"/>
    <d v="2023-12-14T00:00:00"/>
  </r>
  <r>
    <x v="1"/>
    <s v="FA"/>
    <x v="2"/>
    <x v="2"/>
    <x v="0"/>
    <n v="1002956"/>
    <m/>
    <x v="1"/>
    <s v="YES"/>
    <d v="2023-12-05T00:00:00"/>
  </r>
  <r>
    <x v="1"/>
    <s v="FA"/>
    <x v="2"/>
    <x v="2"/>
    <x v="0"/>
    <n v="1002893"/>
    <n v="392000"/>
    <x v="1"/>
    <s v="YES"/>
    <d v="2023-12-05T00:00:00"/>
  </r>
  <r>
    <x v="1"/>
    <s v="FA"/>
    <x v="1"/>
    <x v="1"/>
    <x v="0"/>
    <n v="1003214"/>
    <n v="612900"/>
    <x v="1"/>
    <s v="YES"/>
    <d v="2023-12-15T00:00:00"/>
  </r>
  <r>
    <x v="1"/>
    <s v="FA"/>
    <x v="2"/>
    <x v="2"/>
    <x v="0"/>
    <n v="1003169"/>
    <n v="439000"/>
    <x v="1"/>
    <s v="YES"/>
    <d v="2023-12-14T00:00:00"/>
  </r>
  <r>
    <x v="2"/>
    <s v="FC"/>
    <x v="3"/>
    <x v="3"/>
    <x v="0"/>
    <n v="1003033"/>
    <n v="500000"/>
    <x v="1"/>
    <s v="YES"/>
    <d v="2023-12-08T00:00:00"/>
  </r>
  <r>
    <x v="2"/>
    <s v="FC"/>
    <x v="4"/>
    <x v="4"/>
    <x v="0"/>
    <n v="1003430"/>
    <n v="375000"/>
    <x v="0"/>
    <s v="YES"/>
    <d v="2023-12-28T00:00:00"/>
  </r>
  <r>
    <x v="2"/>
    <s v="FC"/>
    <x v="4"/>
    <x v="4"/>
    <x v="0"/>
    <n v="1003426"/>
    <n v="757970.5"/>
    <x v="0"/>
    <s v="YES"/>
    <d v="2023-12-28T00:00:00"/>
  </r>
  <r>
    <x v="2"/>
    <s v="FC"/>
    <x v="4"/>
    <x v="4"/>
    <x v="0"/>
    <n v="1003424"/>
    <n v="425000"/>
    <x v="1"/>
    <s v="YES"/>
    <d v="2023-12-28T00:00:00"/>
  </r>
  <r>
    <x v="2"/>
    <s v="FC"/>
    <x v="4"/>
    <x v="4"/>
    <x v="0"/>
    <n v="1003224"/>
    <n v="680000"/>
    <x v="0"/>
    <s v="YES"/>
    <d v="2023-12-18T00:00:00"/>
  </r>
  <r>
    <x v="2"/>
    <s v="FC"/>
    <x v="5"/>
    <x v="5"/>
    <x v="2"/>
    <n v="1003410"/>
    <n v="700066"/>
    <x v="0"/>
    <s v="YES"/>
    <d v="2023-12-27T00:00:00"/>
  </r>
  <r>
    <x v="2"/>
    <s v="FC"/>
    <x v="5"/>
    <x v="5"/>
    <x v="2"/>
    <n v="1003404"/>
    <n v="477388"/>
    <x v="0"/>
    <s v="YES"/>
    <d v="2023-12-27T00:00:00"/>
  </r>
  <r>
    <x v="2"/>
    <s v="FC"/>
    <x v="4"/>
    <x v="4"/>
    <x v="0"/>
    <n v="1003380"/>
    <n v="505000"/>
    <x v="1"/>
    <s v="YES"/>
    <d v="2023-12-26T00:00:00"/>
  </r>
  <r>
    <x v="2"/>
    <s v="FC"/>
    <x v="4"/>
    <x v="4"/>
    <x v="0"/>
    <n v="1003351"/>
    <n v="778967.5"/>
    <x v="0"/>
    <s v="YES"/>
    <d v="2023-12-22T00:00:00"/>
  </r>
  <r>
    <x v="2"/>
    <s v="FC"/>
    <x v="4"/>
    <x v="4"/>
    <x v="0"/>
    <n v="1003279"/>
    <n v="540000"/>
    <x v="1"/>
    <s v="YES"/>
    <d v="2023-12-20T00:00:00"/>
  </r>
  <r>
    <x v="2"/>
    <s v="FC"/>
    <x v="5"/>
    <x v="5"/>
    <x v="2"/>
    <n v="1002810"/>
    <n v="395122"/>
    <x v="0"/>
    <s v="YES"/>
    <d v="2023-12-01T00:00:00"/>
  </r>
  <r>
    <x v="2"/>
    <s v="FC"/>
    <x v="6"/>
    <x v="6"/>
    <x v="0"/>
    <n v="1003308"/>
    <n v="650000"/>
    <x v="1"/>
    <s v="YES"/>
    <d v="2023-12-21T00:00:00"/>
  </r>
  <r>
    <x v="2"/>
    <s v="FC"/>
    <x v="4"/>
    <x v="4"/>
    <x v="0"/>
    <n v="1003018"/>
    <n v="703662.5"/>
    <x v="0"/>
    <s v="YES"/>
    <d v="2023-12-08T00:00:00"/>
  </r>
  <r>
    <x v="2"/>
    <s v="FC"/>
    <x v="4"/>
    <x v="4"/>
    <x v="0"/>
    <n v="1003007"/>
    <n v="745000"/>
    <x v="1"/>
    <s v="YES"/>
    <d v="2023-12-07T00:00:00"/>
  </r>
  <r>
    <x v="2"/>
    <s v="FC"/>
    <x v="4"/>
    <x v="4"/>
    <x v="0"/>
    <n v="1003433"/>
    <n v="375000"/>
    <x v="0"/>
    <s v="YES"/>
    <d v="2023-12-28T00:00:00"/>
  </r>
  <r>
    <x v="2"/>
    <s v="FC"/>
    <x v="5"/>
    <x v="5"/>
    <x v="2"/>
    <n v="1003320"/>
    <n v="418490"/>
    <x v="0"/>
    <s v="YES"/>
    <d v="2023-12-21T00:00:00"/>
  </r>
  <r>
    <x v="2"/>
    <s v="FC"/>
    <x v="4"/>
    <x v="4"/>
    <x v="0"/>
    <n v="1003415"/>
    <n v="1250000"/>
    <x v="1"/>
    <s v="YES"/>
    <d v="2023-12-27T00:00:00"/>
  </r>
  <r>
    <x v="2"/>
    <s v="FC"/>
    <x v="4"/>
    <x v="4"/>
    <x v="0"/>
    <n v="1002988"/>
    <n v="1150000"/>
    <x v="1"/>
    <s v="YES"/>
    <d v="2023-12-07T00:00:00"/>
  </r>
  <r>
    <x v="2"/>
    <s v="FC"/>
    <x v="4"/>
    <x v="4"/>
    <x v="0"/>
    <n v="1002786"/>
    <n v="750000"/>
    <x v="1"/>
    <s v="YES"/>
    <d v="2023-12-01T00:00:00"/>
  </r>
  <r>
    <x v="2"/>
    <s v="FC"/>
    <x v="7"/>
    <x v="7"/>
    <x v="0"/>
    <n v="1002803"/>
    <n v="1350000"/>
    <x v="1"/>
    <s v="YES"/>
    <d v="2023-12-01T00:00:00"/>
  </r>
  <r>
    <x v="2"/>
    <s v="FC"/>
    <x v="7"/>
    <x v="7"/>
    <x v="0"/>
    <n v="1003247"/>
    <n v="445000"/>
    <x v="1"/>
    <s v="YES"/>
    <d v="2023-12-19T00:00:00"/>
  </r>
  <r>
    <x v="2"/>
    <s v="FC"/>
    <x v="4"/>
    <x v="4"/>
    <x v="0"/>
    <n v="1003495"/>
    <n v="420000"/>
    <x v="0"/>
    <s v="YES"/>
    <d v="2023-12-29T00:00:00"/>
  </r>
  <r>
    <x v="2"/>
    <s v="FC"/>
    <x v="4"/>
    <x v="4"/>
    <x v="0"/>
    <n v="1003444"/>
    <n v="389650"/>
    <x v="0"/>
    <s v="YES"/>
    <d v="2023-12-28T00:00:00"/>
  </r>
  <r>
    <x v="2"/>
    <s v="FC"/>
    <x v="5"/>
    <x v="5"/>
    <x v="2"/>
    <n v="1003440"/>
    <n v="437990"/>
    <x v="0"/>
    <s v="YES"/>
    <d v="2023-12-28T00:00:00"/>
  </r>
  <r>
    <x v="2"/>
    <s v="FC"/>
    <x v="5"/>
    <x v="5"/>
    <x v="2"/>
    <n v="1003461"/>
    <n v="399990"/>
    <x v="0"/>
    <s v="YES"/>
    <d v="2023-12-28T00:00:00"/>
  </r>
  <r>
    <x v="2"/>
    <s v="FC"/>
    <x v="7"/>
    <x v="7"/>
    <x v="0"/>
    <n v="1003544"/>
    <n v="1170000"/>
    <x v="1"/>
    <s v="YES"/>
    <d v="2023-12-29T00:00:00"/>
  </r>
  <r>
    <x v="2"/>
    <s v="FC"/>
    <x v="7"/>
    <x v="7"/>
    <x v="0"/>
    <n v="1003185"/>
    <n v="650000"/>
    <x v="1"/>
    <s v="YES"/>
    <d v="2023-12-15T00:00:00"/>
  </r>
  <r>
    <x v="2"/>
    <s v="FC"/>
    <x v="4"/>
    <x v="4"/>
    <x v="0"/>
    <n v="1003540"/>
    <n v="1023990.55"/>
    <x v="0"/>
    <s v="YES"/>
    <d v="2023-12-29T00:00:00"/>
  </r>
  <r>
    <x v="2"/>
    <s v="FC"/>
    <x v="4"/>
    <x v="4"/>
    <x v="3"/>
    <n v="1003166"/>
    <n v="400000"/>
    <x v="1"/>
    <s v="YES"/>
    <d v="2023-12-14T00:00:00"/>
  </r>
  <r>
    <x v="2"/>
    <s v="FC"/>
    <x v="4"/>
    <x v="4"/>
    <x v="0"/>
    <n v="1003519"/>
    <n v="927339"/>
    <x v="0"/>
    <s v="YES"/>
    <d v="2023-12-29T00:00:00"/>
  </r>
  <r>
    <x v="2"/>
    <s v="FC"/>
    <x v="4"/>
    <x v="4"/>
    <x v="1"/>
    <n v="1003163"/>
    <n v="289999"/>
    <x v="1"/>
    <s v="YES"/>
    <d v="2023-12-14T00:00:00"/>
  </r>
  <r>
    <x v="2"/>
    <s v="FC"/>
    <x v="7"/>
    <x v="7"/>
    <x v="0"/>
    <n v="1003508"/>
    <n v="1700000"/>
    <x v="1"/>
    <s v="YES"/>
    <d v="2023-12-29T00:00:00"/>
  </r>
  <r>
    <x v="2"/>
    <s v="FC"/>
    <x v="5"/>
    <x v="8"/>
    <x v="4"/>
    <n v="1003511"/>
    <n v="393750"/>
    <x v="1"/>
    <s v="YES"/>
    <d v="2023-12-29T00:00:00"/>
  </r>
  <r>
    <x v="3"/>
    <s v="LT"/>
    <x v="8"/>
    <x v="9"/>
    <x v="0"/>
    <n v="1003237"/>
    <n v="760000"/>
    <x v="1"/>
    <s v="YES"/>
    <d v="2023-12-18T00:00:00"/>
  </r>
  <r>
    <x v="4"/>
    <s v="SIG"/>
    <x v="7"/>
    <x v="10"/>
    <x v="2"/>
    <n v="1002834"/>
    <n v="800000"/>
    <x v="1"/>
    <s v="YES"/>
    <d v="2023-12-04T00:00:00"/>
  </r>
  <r>
    <x v="4"/>
    <s v="SIG"/>
    <x v="7"/>
    <x v="10"/>
    <x v="3"/>
    <n v="1003503"/>
    <n v="722500"/>
    <x v="1"/>
    <s v="YES"/>
    <d v="2023-12-29T00:00:00"/>
  </r>
  <r>
    <x v="4"/>
    <s v="SIG"/>
    <x v="2"/>
    <x v="11"/>
    <x v="0"/>
    <n v="1002796"/>
    <n v="528500"/>
    <x v="1"/>
    <s v="YES"/>
    <d v="2023-12-01T00:00:00"/>
  </r>
  <r>
    <x v="4"/>
    <s v="SIG"/>
    <x v="7"/>
    <x v="10"/>
    <x v="0"/>
    <n v="1002971"/>
    <n v="1050000"/>
    <x v="1"/>
    <s v="YES"/>
    <d v="2023-12-06T00:00:00"/>
  </r>
  <r>
    <x v="4"/>
    <s v="SIG"/>
    <x v="7"/>
    <x v="10"/>
    <x v="2"/>
    <n v="1003385"/>
    <n v="1055000"/>
    <x v="1"/>
    <s v="YES"/>
    <d v="2023-12-26T00:00:00"/>
  </r>
  <r>
    <x v="4"/>
    <s v="SIG"/>
    <x v="2"/>
    <x v="11"/>
    <x v="0"/>
    <n v="1003481"/>
    <n v="7000000"/>
    <x v="1"/>
    <s v="YES"/>
    <d v="2023-12-28T00:00:00"/>
  </r>
  <r>
    <x v="4"/>
    <s v="SIG"/>
    <x v="7"/>
    <x v="10"/>
    <x v="0"/>
    <n v="1003550"/>
    <n v="1100000"/>
    <x v="1"/>
    <s v="YES"/>
    <d v="2023-12-29T00:00:00"/>
  </r>
  <r>
    <x v="5"/>
    <s v="ST"/>
    <x v="4"/>
    <x v="12"/>
    <x v="0"/>
    <n v="1002820"/>
    <n v="850000"/>
    <x v="1"/>
    <s v="YES"/>
    <d v="2023-12-01T00:00:00"/>
  </r>
  <r>
    <x v="5"/>
    <s v="ST"/>
    <x v="6"/>
    <x v="13"/>
    <x v="0"/>
    <n v="1002826"/>
    <n v="883500"/>
    <x v="1"/>
    <s v="YES"/>
    <d v="2023-12-01T00:00:00"/>
  </r>
  <r>
    <x v="5"/>
    <s v="ST"/>
    <x v="6"/>
    <x v="13"/>
    <x v="0"/>
    <n v="1003528"/>
    <n v="475000"/>
    <x v="1"/>
    <s v="YES"/>
    <d v="2023-12-29T00:00:00"/>
  </r>
  <r>
    <x v="5"/>
    <s v="ST"/>
    <x v="6"/>
    <x v="14"/>
    <x v="0"/>
    <n v="1002787"/>
    <n v="845960"/>
    <x v="1"/>
    <s v="YES"/>
    <d v="2023-12-01T00:00:00"/>
  </r>
  <r>
    <x v="5"/>
    <s v="ST"/>
    <x v="4"/>
    <x v="15"/>
    <x v="0"/>
    <n v="1003451"/>
    <n v="769000"/>
    <x v="1"/>
    <s v="YES"/>
    <d v="2023-12-28T00:00:00"/>
  </r>
  <r>
    <x v="5"/>
    <s v="ST"/>
    <x v="9"/>
    <x v="16"/>
    <x v="0"/>
    <n v="1002977"/>
    <n v="250000"/>
    <x v="1"/>
    <s v="YES"/>
    <d v="2023-12-06T00:00:00"/>
  </r>
  <r>
    <x v="5"/>
    <s v="ST"/>
    <x v="10"/>
    <x v="17"/>
    <x v="0"/>
    <n v="1003477"/>
    <n v="535000"/>
    <x v="1"/>
    <s v="YES"/>
    <d v="2023-12-28T00:00:00"/>
  </r>
  <r>
    <x v="5"/>
    <s v="ST"/>
    <x v="6"/>
    <x v="13"/>
    <x v="0"/>
    <n v="1003022"/>
    <n v="715000"/>
    <x v="1"/>
    <s v="YES"/>
    <d v="2023-12-08T00:00:00"/>
  </r>
  <r>
    <x v="5"/>
    <s v="ST"/>
    <x v="4"/>
    <x v="15"/>
    <x v="5"/>
    <n v="1003107"/>
    <n v="464580"/>
    <x v="1"/>
    <s v="YES"/>
    <d v="2023-12-12T00:00:00"/>
  </r>
  <r>
    <x v="5"/>
    <s v="ST"/>
    <x v="6"/>
    <x v="13"/>
    <x v="0"/>
    <n v="1003488"/>
    <n v="385000"/>
    <x v="1"/>
    <s v="YES"/>
    <d v="2023-12-28T00:00:00"/>
  </r>
  <r>
    <x v="5"/>
    <s v="ST"/>
    <x v="8"/>
    <x v="18"/>
    <x v="0"/>
    <n v="1002964"/>
    <n v="645000"/>
    <x v="1"/>
    <s v="YES"/>
    <d v="2023-12-06T00:00:00"/>
  </r>
  <r>
    <x v="6"/>
    <s v="TI"/>
    <x v="6"/>
    <x v="19"/>
    <x v="0"/>
    <n v="1003492"/>
    <n v="450000"/>
    <x v="1"/>
    <s v="YES"/>
    <d v="2023-12-29T00:00:00"/>
  </r>
  <r>
    <x v="6"/>
    <s v="TI"/>
    <x v="4"/>
    <x v="20"/>
    <x v="0"/>
    <n v="1003483"/>
    <n v="800000"/>
    <x v="1"/>
    <s v="YES"/>
    <d v="2023-12-28T00:00:00"/>
  </r>
  <r>
    <x v="6"/>
    <s v="TI"/>
    <x v="4"/>
    <x v="20"/>
    <x v="3"/>
    <n v="1003406"/>
    <n v="880000"/>
    <x v="1"/>
    <s v="YES"/>
    <d v="2023-12-27T00:00:00"/>
  </r>
  <r>
    <x v="6"/>
    <s v="TI"/>
    <x v="4"/>
    <x v="20"/>
    <x v="2"/>
    <n v="1003299"/>
    <n v="4812950"/>
    <x v="0"/>
    <s v="YES"/>
    <d v="2023-12-20T00:00:00"/>
  </r>
  <r>
    <x v="6"/>
    <s v="TI"/>
    <x v="4"/>
    <x v="20"/>
    <x v="0"/>
    <n v="1003516"/>
    <n v="509995"/>
    <x v="1"/>
    <s v="YES"/>
    <d v="2023-12-29T00:00:00"/>
  </r>
  <r>
    <x v="6"/>
    <s v="TI"/>
    <x v="4"/>
    <x v="20"/>
    <x v="3"/>
    <n v="1003514"/>
    <n v="160000"/>
    <x v="1"/>
    <s v="YES"/>
    <d v="2023-12-29T00:00:00"/>
  </r>
  <r>
    <x v="6"/>
    <s v="TI"/>
    <x v="4"/>
    <x v="20"/>
    <x v="0"/>
    <n v="1003337"/>
    <n v="725000"/>
    <x v="1"/>
    <s v="YES"/>
    <d v="2023-12-21T00:00:00"/>
  </r>
  <r>
    <x v="6"/>
    <s v="TI"/>
    <x v="4"/>
    <x v="20"/>
    <x v="0"/>
    <n v="1003414"/>
    <n v="2100000"/>
    <x v="1"/>
    <s v="YES"/>
    <d v="2023-12-27T00:00:00"/>
  </r>
  <r>
    <x v="6"/>
    <s v="TI"/>
    <x v="4"/>
    <x v="20"/>
    <x v="3"/>
    <n v="1003348"/>
    <n v="65000"/>
    <x v="1"/>
    <s v="YES"/>
    <d v="2023-12-22T00:00:00"/>
  </r>
  <r>
    <x v="6"/>
    <s v="TI"/>
    <x v="4"/>
    <x v="20"/>
    <x v="0"/>
    <n v="1003346"/>
    <n v="698000"/>
    <x v="1"/>
    <s v="YES"/>
    <d v="2023-12-22T00:00:00"/>
  </r>
  <r>
    <x v="6"/>
    <s v="TI"/>
    <x v="4"/>
    <x v="20"/>
    <x v="3"/>
    <n v="1003141"/>
    <n v="1077500"/>
    <x v="1"/>
    <s v="YES"/>
    <d v="2023-12-13T00:00:00"/>
  </r>
  <r>
    <x v="6"/>
    <s v="TI"/>
    <x v="4"/>
    <x v="20"/>
    <x v="3"/>
    <n v="1002837"/>
    <n v="55000"/>
    <x v="1"/>
    <s v="YES"/>
    <d v="2023-12-04T00:00:00"/>
  </r>
  <r>
    <x v="6"/>
    <s v="TI"/>
    <x v="4"/>
    <x v="20"/>
    <x v="0"/>
    <n v="1003191"/>
    <n v="450000"/>
    <x v="1"/>
    <s v="YES"/>
    <d v="2023-12-15T00:00:00"/>
  </r>
  <r>
    <x v="7"/>
    <s v="TT"/>
    <x v="11"/>
    <x v="21"/>
    <x v="3"/>
    <n v="1003066"/>
    <n v="1735000"/>
    <x v="1"/>
    <s v="YES"/>
    <d v="2023-12-11T00:00:00"/>
  </r>
  <r>
    <x v="7"/>
    <s v="TT"/>
    <x v="11"/>
    <x v="21"/>
    <x v="0"/>
    <n v="1003206"/>
    <n v="925000"/>
    <x v="1"/>
    <s v="YES"/>
    <d v="2023-12-15T00:00:00"/>
  </r>
  <r>
    <x v="7"/>
    <s v="TT"/>
    <x v="11"/>
    <x v="21"/>
    <x v="0"/>
    <n v="1003512"/>
    <n v="557000"/>
    <x v="1"/>
    <s v="YES"/>
    <d v="2023-12-2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1321-29-002-010"/>
    <n v="1003469"/>
    <n v="125000"/>
    <d v="2023-12-28T00:00:00"/>
    <x v="0"/>
  </r>
  <r>
    <x v="1"/>
    <s v="FC"/>
    <x v="1"/>
    <s v="1220-15-410-045"/>
    <n v="1002973"/>
    <n v="127000"/>
    <d v="2023-12-06T00:00:00"/>
    <x v="1"/>
  </r>
  <r>
    <x v="2"/>
    <s v="SIG"/>
    <x v="2"/>
    <s v="1318-26-101-005"/>
    <n v="1003027"/>
    <n v="675000"/>
    <d v="2023-12-08T00:00:00"/>
    <x v="2"/>
  </r>
  <r>
    <x v="3"/>
    <s v="ST"/>
    <x v="3"/>
    <s v="1420-05-443-018"/>
    <n v="1002944"/>
    <n v="55000"/>
    <d v="2023-12-05T00:00:00"/>
    <x v="3"/>
  </r>
  <r>
    <x v="3"/>
    <s v="ST"/>
    <x v="0"/>
    <s v="1420-05-310-038"/>
    <n v="1003295"/>
    <n v="567005"/>
    <d v="2023-12-20T00:00:00"/>
    <x v="4"/>
  </r>
  <r>
    <x v="3"/>
    <s v="ST"/>
    <x v="0"/>
    <s v="1321-32-002-040"/>
    <n v="1003397"/>
    <n v="144000"/>
    <d v="2023-12-27T00:00:00"/>
    <x v="5"/>
  </r>
  <r>
    <x v="4"/>
    <s v="TI"/>
    <x v="3"/>
    <s v="1320-30-718-001"/>
    <n v="1003024"/>
    <n v="500000"/>
    <d v="2023-12-08T00:00:00"/>
    <x v="6"/>
  </r>
  <r>
    <x v="4"/>
    <s v="TI"/>
    <x v="2"/>
    <s v="1318-27-001-009"/>
    <n v="1003471"/>
    <n v="180000000"/>
    <d v="2023-12-28T00:00:00"/>
    <x v="7"/>
  </r>
  <r>
    <x v="5"/>
    <s v="TT"/>
    <x v="1"/>
    <s v="1220-10-310-006"/>
    <n v="1002821"/>
    <n v="2000000"/>
    <d v="2023-12-01T00:00:00"/>
    <x v="8"/>
  </r>
  <r>
    <x v="5"/>
    <s v="TT"/>
    <x v="4"/>
    <s v="1420-28-612-001"/>
    <n v="1003067"/>
    <n v="4701750"/>
    <d v="2023-12-11T00:00:00"/>
    <x v="9"/>
  </r>
  <r>
    <x v="5"/>
    <s v="TT"/>
    <x v="1"/>
    <s v="1220-03-210-014"/>
    <n v="1003339"/>
    <n v="100000"/>
    <d v="2023-12-22T00:00:00"/>
    <x v="10"/>
  </r>
  <r>
    <x v="6"/>
    <m/>
    <x v="5"/>
    <m/>
    <m/>
    <m/>
    <m/>
    <x v="11"/>
  </r>
  <r>
    <x v="6"/>
    <m/>
    <x v="5"/>
    <m/>
    <m/>
    <m/>
    <m/>
    <x v="11"/>
  </r>
  <r>
    <x v="6"/>
    <m/>
    <x v="5"/>
    <m/>
    <m/>
    <m/>
    <m/>
    <x v="11"/>
  </r>
  <r>
    <x v="6"/>
    <m/>
    <x v="5"/>
    <m/>
    <m/>
    <m/>
    <m/>
    <x v="11"/>
  </r>
  <r>
    <x v="6"/>
    <m/>
    <x v="5"/>
    <m/>
    <m/>
    <m/>
    <m/>
    <x v="11"/>
  </r>
  <r>
    <x v="6"/>
    <m/>
    <x v="5"/>
    <m/>
    <m/>
    <m/>
    <m/>
    <x v="11"/>
  </r>
  <r>
    <x v="6"/>
    <m/>
    <x v="5"/>
    <m/>
    <m/>
    <m/>
    <m/>
    <x v="11"/>
  </r>
  <r>
    <x v="6"/>
    <m/>
    <x v="5"/>
    <m/>
    <m/>
    <m/>
    <m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5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24">
        <item m="1" x="2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0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>
      <x v="3"/>
    </i>
    <i r="1">
      <x v="4"/>
    </i>
    <i r="2">
      <x v="4"/>
    </i>
    <i r="1">
      <x v="5"/>
    </i>
    <i r="2">
      <x v="5"/>
    </i>
    <i r="1">
      <x v="6"/>
    </i>
    <i r="2">
      <x v="6"/>
    </i>
    <i r="2">
      <x v="9"/>
    </i>
    <i r="1">
      <x v="7"/>
    </i>
    <i r="2">
      <x v="7"/>
    </i>
    <i r="1">
      <x v="8"/>
    </i>
    <i r="2">
      <x v="8"/>
    </i>
    <i>
      <x v="4"/>
    </i>
    <i r="1">
      <x v="9"/>
    </i>
    <i r="2">
      <x v="10"/>
    </i>
    <i>
      <x v="5"/>
    </i>
    <i r="1">
      <x v="3"/>
    </i>
    <i r="2">
      <x v="12"/>
    </i>
    <i r="1">
      <x v="8"/>
    </i>
    <i r="2">
      <x v="11"/>
    </i>
    <i>
      <x v="6"/>
    </i>
    <i r="1">
      <x v="5"/>
    </i>
    <i r="2">
      <x v="13"/>
    </i>
    <i r="2">
      <x v="16"/>
    </i>
    <i r="1">
      <x v="7"/>
    </i>
    <i r="2">
      <x v="14"/>
    </i>
    <i r="2">
      <x v="15"/>
    </i>
    <i r="1">
      <x v="9"/>
    </i>
    <i r="2">
      <x v="19"/>
    </i>
    <i r="1">
      <x v="10"/>
    </i>
    <i r="2">
      <x v="17"/>
    </i>
    <i r="1">
      <x v="11"/>
    </i>
    <i r="2">
      <x v="18"/>
    </i>
    <i>
      <x v="7"/>
    </i>
    <i r="1">
      <x v="5"/>
    </i>
    <i r="2">
      <x v="21"/>
    </i>
    <i r="1">
      <x v="7"/>
    </i>
    <i r="2">
      <x v="20"/>
    </i>
    <i>
      <x v="8"/>
    </i>
    <i r="1">
      <x v="12"/>
    </i>
    <i r="2">
      <x v="2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1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0"/>
        <item x="1"/>
        <item m="1" x="13"/>
        <item m="1" x="12"/>
        <item x="4"/>
        <item x="5"/>
        <item m="1" x="7"/>
        <item m="1" x="8"/>
        <item x="3"/>
        <item x="6"/>
        <item x="2"/>
        <item t="default"/>
      </items>
    </pivotField>
    <pivotField compact="0" showAll="0" insertBlankRow="1"/>
    <pivotField axis="axisPage" compact="0" showAll="0" insertBlankRow="1">
      <items count="11">
        <item x="2"/>
        <item x="4"/>
        <item x="0"/>
        <item x="1"/>
        <item m="1" x="7"/>
        <item x="3"/>
        <item m="1" x="9"/>
        <item m="1" x="6"/>
        <item m="1" x="8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4"/>
        <item m="1" x="91"/>
        <item m="1" x="104"/>
        <item m="1" x="21"/>
        <item m="1" x="61"/>
        <item m="1" x="37"/>
        <item m="1" x="65"/>
        <item m="1" x="36"/>
        <item m="1" x="31"/>
        <item m="1" x="55"/>
        <item m="1" x="44"/>
        <item m="1" x="28"/>
        <item m="1" x="42"/>
        <item m="1" x="19"/>
        <item m="1" x="14"/>
        <item m="1" x="99"/>
        <item m="1" x="27"/>
        <item m="1" x="59"/>
        <item m="1" x="53"/>
        <item m="1" x="86"/>
        <item m="1" x="75"/>
        <item m="1" x="29"/>
        <item m="1" x="35"/>
        <item m="1" x="81"/>
        <item m="1" x="38"/>
        <item m="1" x="63"/>
        <item m="1" x="12"/>
        <item m="1" x="40"/>
        <item m="1" x="39"/>
        <item m="1" x="101"/>
        <item m="1" x="88"/>
        <item m="1" x="105"/>
        <item m="1" x="54"/>
        <item m="1" x="85"/>
        <item m="1" x="13"/>
        <item m="1" x="25"/>
        <item x="2"/>
        <item m="1" x="94"/>
        <item m="1" x="71"/>
        <item m="1" x="79"/>
        <item m="1" x="23"/>
        <item m="1" x="46"/>
        <item m="1" x="84"/>
        <item m="1" x="16"/>
        <item m="1" x="72"/>
        <item m="1" x="96"/>
        <item m="1" x="51"/>
        <item m="1" x="98"/>
        <item x="8"/>
        <item m="1" x="103"/>
        <item m="1" x="74"/>
        <item m="1" x="64"/>
        <item m="1" x="41"/>
        <item m="1" x="102"/>
        <item m="1" x="45"/>
        <item m="1" x="33"/>
        <item m="1" x="67"/>
        <item m="1" x="78"/>
        <item m="1" x="26"/>
        <item m="1" x="92"/>
        <item m="1" x="70"/>
        <item m="1" x="89"/>
        <item m="1" x="22"/>
        <item m="1" x="87"/>
        <item m="1" x="100"/>
        <item m="1" x="69"/>
        <item m="1" x="76"/>
        <item m="1" x="49"/>
        <item m="1" x="97"/>
        <item m="1" x="30"/>
        <item m="1" x="83"/>
        <item m="1" x="93"/>
        <item m="1" x="48"/>
        <item m="1" x="32"/>
        <item m="1" x="52"/>
        <item m="1" x="24"/>
        <item m="1" x="18"/>
        <item m="1" x="68"/>
        <item m="1" x="90"/>
        <item m="1" x="20"/>
        <item m="1" x="80"/>
        <item m="1" x="62"/>
        <item x="5"/>
        <item x="10"/>
        <item m="1" x="15"/>
        <item m="1" x="73"/>
        <item x="0"/>
        <item m="1" x="60"/>
        <item m="1" x="17"/>
        <item m="1" x="95"/>
        <item m="1" x="77"/>
        <item m="1" x="82"/>
        <item m="1" x="47"/>
        <item m="1" x="43"/>
        <item m="1" x="66"/>
        <item m="1" x="58"/>
        <item m="1" x="56"/>
        <item m="1" x="50"/>
        <item m="1" x="57"/>
        <item x="11"/>
        <item x="1"/>
        <item x="3"/>
        <item x="4"/>
        <item x="6"/>
        <item x="7"/>
        <item x="9"/>
        <item t="default"/>
      </items>
    </pivotField>
  </pivotFields>
  <rowFields count="2">
    <field x="7"/>
    <field x="0"/>
  </rowFields>
  <rowItems count="37">
    <i>
      <x v="36"/>
    </i>
    <i r="1">
      <x v="13"/>
    </i>
    <i t="blank">
      <x v="36"/>
    </i>
    <i>
      <x v="48"/>
    </i>
    <i r="1">
      <x v="8"/>
    </i>
    <i t="blank">
      <x v="48"/>
    </i>
    <i>
      <x v="82"/>
    </i>
    <i r="1">
      <x v="11"/>
    </i>
    <i t="blank">
      <x v="82"/>
    </i>
    <i>
      <x v="83"/>
    </i>
    <i r="1">
      <x v="8"/>
    </i>
    <i t="blank">
      <x v="83"/>
    </i>
    <i>
      <x v="86"/>
    </i>
    <i r="1">
      <x v="3"/>
    </i>
    <i t="blank">
      <x v="86"/>
    </i>
    <i>
      <x v="99"/>
    </i>
    <i r="1">
      <x v="12"/>
    </i>
    <i t="blank">
      <x v="99"/>
    </i>
    <i>
      <x v="100"/>
    </i>
    <i r="1">
      <x v="4"/>
    </i>
    <i t="blank">
      <x v="100"/>
    </i>
    <i>
      <x v="101"/>
    </i>
    <i r="1">
      <x v="11"/>
    </i>
    <i t="blank">
      <x v="101"/>
    </i>
    <i>
      <x v="102"/>
    </i>
    <i r="1">
      <x v="11"/>
    </i>
    <i t="blank">
      <x v="102"/>
    </i>
    <i>
      <x v="103"/>
    </i>
    <i r="1">
      <x v="7"/>
    </i>
    <i t="blank">
      <x v="103"/>
    </i>
    <i>
      <x v="104"/>
    </i>
    <i r="1">
      <x v="7"/>
    </i>
    <i t="blank">
      <x v="104"/>
    </i>
    <i>
      <x v="105"/>
    </i>
    <i r="1">
      <x v="8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3" totalsRowShown="0" headerRowDxfId="5">
  <autoFilter ref="A1:J8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95" totalsRowShown="0" headerRowDxfId="3" headerRowBorderDxfId="2" tableBorderDxfId="1" totalsRowBorderDxfId="0">
  <autoFilter ref="A1:E9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50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8" t="s">
        <v>59</v>
      </c>
      <c r="B7" s="119">
        <v>33</v>
      </c>
      <c r="C7" s="120">
        <v>22174375.050000001</v>
      </c>
      <c r="D7" s="121">
        <f>B7/$B$15</f>
        <v>0.40243902439024393</v>
      </c>
      <c r="E7" s="121">
        <f>C7/$C$15</f>
        <v>0.32587251181361748</v>
      </c>
      <c r="F7" s="122">
        <v>1</v>
      </c>
      <c r="G7" s="122">
        <f t="shared" ref="G7:G14" si="0">RANK(C7,$C$7:$C$14)</f>
        <v>1</v>
      </c>
    </row>
    <row r="8" spans="1:7">
      <c r="A8" s="67" t="s">
        <v>68</v>
      </c>
      <c r="B8" s="68">
        <v>13</v>
      </c>
      <c r="C8" s="69">
        <v>12783445</v>
      </c>
      <c r="D8" s="23">
        <f>B8/$B$15</f>
        <v>0.15853658536585366</v>
      </c>
      <c r="E8" s="23">
        <f>C8/$C$15</f>
        <v>0.18786429481723901</v>
      </c>
      <c r="F8" s="73">
        <v>2</v>
      </c>
      <c r="G8" s="102">
        <f t="shared" si="0"/>
        <v>2</v>
      </c>
    </row>
    <row r="9" spans="1:7">
      <c r="A9" s="67" t="s">
        <v>78</v>
      </c>
      <c r="B9" s="68">
        <v>11</v>
      </c>
      <c r="C9" s="69">
        <v>6818040</v>
      </c>
      <c r="D9" s="23">
        <f t="shared" ref="D9" si="1">B9/$B$15</f>
        <v>0.13414634146341464</v>
      </c>
      <c r="E9" s="23">
        <f t="shared" ref="E9" si="2">C9/$C$15</f>
        <v>0.10019726893929831</v>
      </c>
      <c r="F9" s="73">
        <v>3</v>
      </c>
      <c r="G9" s="102">
        <f t="shared" si="0"/>
        <v>4</v>
      </c>
    </row>
    <row r="10" spans="1:7">
      <c r="A10" s="84" t="s">
        <v>56</v>
      </c>
      <c r="B10" s="80">
        <v>8</v>
      </c>
      <c r="C10" s="115">
        <v>6644925</v>
      </c>
      <c r="D10" s="23">
        <f>B10/$B$15</f>
        <v>9.7560975609756101E-2</v>
      </c>
      <c r="E10" s="23">
        <f>C10/$C$15</f>
        <v>9.7653187324578158E-2</v>
      </c>
      <c r="F10" s="73">
        <v>4</v>
      </c>
      <c r="G10" s="102">
        <f t="shared" si="0"/>
        <v>5</v>
      </c>
    </row>
    <row r="11" spans="1:7">
      <c r="A11" s="84" t="s">
        <v>80</v>
      </c>
      <c r="B11" s="80">
        <v>7</v>
      </c>
      <c r="C11" s="115">
        <v>12256000</v>
      </c>
      <c r="D11" s="23">
        <f>B11/$B$15</f>
        <v>8.5365853658536592E-2</v>
      </c>
      <c r="E11" s="23">
        <f>C11/$C$15</f>
        <v>0.18011301314161257</v>
      </c>
      <c r="F11" s="73">
        <v>5</v>
      </c>
      <c r="G11" s="102">
        <f t="shared" si="0"/>
        <v>3</v>
      </c>
    </row>
    <row r="12" spans="1:7">
      <c r="A12" s="67" t="s">
        <v>75</v>
      </c>
      <c r="B12" s="68">
        <v>6</v>
      </c>
      <c r="C12" s="69">
        <v>3392381</v>
      </c>
      <c r="D12" s="23">
        <f>B12/$B$15</f>
        <v>7.3170731707317069E-2</v>
      </c>
      <c r="E12" s="23">
        <f>C12/$C$15</f>
        <v>4.9854109304369842E-2</v>
      </c>
      <c r="F12" s="73">
        <v>6</v>
      </c>
      <c r="G12" s="102">
        <f t="shared" si="0"/>
        <v>6</v>
      </c>
    </row>
    <row r="13" spans="1:7">
      <c r="A13" s="67" t="s">
        <v>51</v>
      </c>
      <c r="B13" s="68">
        <v>3</v>
      </c>
      <c r="C13" s="69">
        <v>3217000</v>
      </c>
      <c r="D13" s="23">
        <f>B13/$B$15</f>
        <v>3.6585365853658534E-2</v>
      </c>
      <c r="E13" s="23">
        <f>C13/$C$15</f>
        <v>4.7276726768649448E-2</v>
      </c>
      <c r="F13" s="73">
        <v>7</v>
      </c>
      <c r="G13" s="102">
        <f t="shared" si="0"/>
        <v>7</v>
      </c>
    </row>
    <row r="14" spans="1:7">
      <c r="A14" s="84" t="s">
        <v>63</v>
      </c>
      <c r="B14" s="80">
        <v>1</v>
      </c>
      <c r="C14" s="115">
        <v>760000</v>
      </c>
      <c r="D14" s="23">
        <f>B14/$B$15</f>
        <v>1.2195121951219513E-2</v>
      </c>
      <c r="E14" s="23">
        <f>C14/$C$15</f>
        <v>1.1168887890635243E-2</v>
      </c>
      <c r="F14" s="73">
        <v>8</v>
      </c>
      <c r="G14" s="102">
        <f t="shared" si="0"/>
        <v>8</v>
      </c>
    </row>
    <row r="15" spans="1:7">
      <c r="A15" s="81" t="s">
        <v>23</v>
      </c>
      <c r="B15" s="82">
        <f>SUM(B7:B14)</f>
        <v>82</v>
      </c>
      <c r="C15" s="83">
        <f>SUM(C7:C14)</f>
        <v>68046166.049999997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7"/>
      <c r="B16" s="78"/>
      <c r="C16" s="79"/>
    </row>
    <row r="17" spans="1:7" ht="16.5" thickBot="1">
      <c r="A17" s="145" t="s">
        <v>10</v>
      </c>
      <c r="B17" s="146"/>
      <c r="C17" s="146"/>
      <c r="D17" s="146"/>
      <c r="E17" s="146"/>
      <c r="F17" s="146"/>
      <c r="G17" s="147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8" t="s">
        <v>51</v>
      </c>
      <c r="B20" s="119">
        <v>3</v>
      </c>
      <c r="C20" s="69">
        <v>6801750</v>
      </c>
      <c r="D20" s="123">
        <f t="shared" ref="D20:D25" si="3">B20/$B$26</f>
        <v>0.27272727272727271</v>
      </c>
      <c r="E20" s="23">
        <f t="shared" ref="E20:E25" si="4">C20/$C$26</f>
        <v>3.5989093983057892E-2</v>
      </c>
      <c r="F20" s="124">
        <v>1</v>
      </c>
      <c r="G20" s="73">
        <f t="shared" ref="G20:G25" si="5">RANK(C20,$C$20:$C$25)</f>
        <v>2</v>
      </c>
    </row>
    <row r="21" spans="1:7">
      <c r="A21" s="67" t="s">
        <v>78</v>
      </c>
      <c r="B21" s="68">
        <v>3</v>
      </c>
      <c r="C21" s="69">
        <v>766005</v>
      </c>
      <c r="D21" s="23">
        <f t="shared" si="3"/>
        <v>0.27272727272727271</v>
      </c>
      <c r="E21" s="23">
        <f t="shared" si="4"/>
        <v>4.0530489854070286E-3</v>
      </c>
      <c r="F21" s="73">
        <v>1</v>
      </c>
      <c r="G21" s="73">
        <f t="shared" si="5"/>
        <v>3</v>
      </c>
    </row>
    <row r="22" spans="1:7">
      <c r="A22" s="118" t="s">
        <v>68</v>
      </c>
      <c r="B22" s="68">
        <v>2</v>
      </c>
      <c r="C22" s="120">
        <v>180500000</v>
      </c>
      <c r="D22" s="23">
        <f t="shared" si="3"/>
        <v>0.18181818181818182</v>
      </c>
      <c r="E22" s="123">
        <f t="shared" si="4"/>
        <v>0.95505295900936515</v>
      </c>
      <c r="F22" s="73">
        <v>2</v>
      </c>
      <c r="G22" s="124">
        <f t="shared" si="5"/>
        <v>1</v>
      </c>
    </row>
    <row r="23" spans="1:7">
      <c r="A23" s="67" t="s">
        <v>80</v>
      </c>
      <c r="B23" s="68">
        <v>1</v>
      </c>
      <c r="C23" s="69">
        <v>675000</v>
      </c>
      <c r="D23" s="23">
        <f t="shared" si="3"/>
        <v>9.0909090909090912E-2</v>
      </c>
      <c r="E23" s="23">
        <f t="shared" si="4"/>
        <v>3.571527686046102E-3</v>
      </c>
      <c r="F23" s="73">
        <v>3</v>
      </c>
      <c r="G23" s="73">
        <f t="shared" si="5"/>
        <v>4</v>
      </c>
    </row>
    <row r="24" spans="1:7">
      <c r="A24" s="67" t="s">
        <v>59</v>
      </c>
      <c r="B24" s="68">
        <v>1</v>
      </c>
      <c r="C24" s="69">
        <v>127000</v>
      </c>
      <c r="D24" s="23">
        <f t="shared" si="3"/>
        <v>9.0909090909090912E-2</v>
      </c>
      <c r="E24" s="23">
        <f t="shared" si="4"/>
        <v>6.7197632018941482E-4</v>
      </c>
      <c r="F24" s="73">
        <v>3</v>
      </c>
      <c r="G24" s="73">
        <f t="shared" si="5"/>
        <v>5</v>
      </c>
    </row>
    <row r="25" spans="1:7">
      <c r="A25" s="67" t="s">
        <v>56</v>
      </c>
      <c r="B25" s="68">
        <v>1</v>
      </c>
      <c r="C25" s="69">
        <v>125000</v>
      </c>
      <c r="D25" s="23">
        <f t="shared" si="3"/>
        <v>9.0909090909090912E-2</v>
      </c>
      <c r="E25" s="23">
        <f t="shared" si="4"/>
        <v>6.6139401593446332E-4</v>
      </c>
      <c r="F25" s="73">
        <v>3</v>
      </c>
      <c r="G25" s="73">
        <f t="shared" si="5"/>
        <v>6</v>
      </c>
    </row>
    <row r="26" spans="1:7">
      <c r="A26" s="32" t="s">
        <v>23</v>
      </c>
      <c r="B26" s="46">
        <f>SUM(B20:B25)</f>
        <v>11</v>
      </c>
      <c r="C26" s="33">
        <f>SUM(C20:C25)</f>
        <v>188994755</v>
      </c>
      <c r="D26" s="30">
        <f>SUM(D20:D25)</f>
        <v>1</v>
      </c>
      <c r="E26" s="30">
        <f>SUM(E20:E25)</f>
        <v>1</v>
      </c>
      <c r="F26" s="31"/>
      <c r="G26" s="31"/>
    </row>
    <row r="27" spans="1:7" ht="13.5" thickBot="1"/>
    <row r="28" spans="1:7" ht="16.5" thickBot="1">
      <c r="A28" s="142" t="s">
        <v>12</v>
      </c>
      <c r="B28" s="143"/>
      <c r="C28" s="143"/>
      <c r="D28" s="143"/>
      <c r="E28" s="143"/>
      <c r="F28" s="143"/>
      <c r="G28" s="144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18" t="s">
        <v>59</v>
      </c>
      <c r="B31" s="119">
        <v>34</v>
      </c>
      <c r="C31" s="69">
        <v>22301375.050000001</v>
      </c>
      <c r="D31" s="123">
        <f t="shared" ref="D31:D38" si="6">B31/$B$39</f>
        <v>0.36559139784946237</v>
      </c>
      <c r="E31" s="23">
        <f t="shared" ref="E31:E38" si="7">C31/$C$39</f>
        <v>8.6709709974893079E-2</v>
      </c>
      <c r="F31" s="124">
        <v>1</v>
      </c>
      <c r="G31" s="73">
        <f t="shared" ref="G31:G38" si="8">RANK(C31,$C$31:$C$38)</f>
        <v>2</v>
      </c>
    </row>
    <row r="32" spans="1:7">
      <c r="A32" s="118" t="s">
        <v>68</v>
      </c>
      <c r="B32" s="68">
        <v>15</v>
      </c>
      <c r="C32" s="120">
        <v>193283445</v>
      </c>
      <c r="D32" s="23">
        <f t="shared" si="6"/>
        <v>0.16129032258064516</v>
      </c>
      <c r="E32" s="123">
        <f t="shared" si="7"/>
        <v>0.75150305401900308</v>
      </c>
      <c r="F32" s="73">
        <v>2</v>
      </c>
      <c r="G32" s="124">
        <f t="shared" si="8"/>
        <v>1</v>
      </c>
    </row>
    <row r="33" spans="1:7">
      <c r="A33" s="67" t="s">
        <v>78</v>
      </c>
      <c r="B33" s="68">
        <v>14</v>
      </c>
      <c r="C33" s="69">
        <v>7738945</v>
      </c>
      <c r="D33" s="23">
        <f t="shared" si="6"/>
        <v>0.15053763440860216</v>
      </c>
      <c r="E33" s="23">
        <f t="shared" si="7"/>
        <v>3.0089699624223344E-2</v>
      </c>
      <c r="F33" s="73">
        <v>3</v>
      </c>
      <c r="G33" s="73">
        <f t="shared" si="8"/>
        <v>5</v>
      </c>
    </row>
    <row r="34" spans="1:7">
      <c r="A34" s="67" t="s">
        <v>56</v>
      </c>
      <c r="B34" s="68">
        <v>9</v>
      </c>
      <c r="C34" s="69">
        <v>6769925</v>
      </c>
      <c r="D34" s="23">
        <f t="shared" ref="D34" si="9">B34/$B$39</f>
        <v>9.6774193548387094E-2</v>
      </c>
      <c r="E34" s="23">
        <f t="shared" ref="E34" si="10">C34/$C$39</f>
        <v>2.6322064535737134E-2</v>
      </c>
      <c r="F34" s="73">
        <v>4</v>
      </c>
      <c r="G34" s="73">
        <f t="shared" si="8"/>
        <v>6</v>
      </c>
    </row>
    <row r="35" spans="1:7">
      <c r="A35" s="67" t="s">
        <v>80</v>
      </c>
      <c r="B35" s="68">
        <v>8</v>
      </c>
      <c r="C35" s="69">
        <v>12931000</v>
      </c>
      <c r="D35" s="23">
        <f t="shared" si="6"/>
        <v>8.6021505376344093E-2</v>
      </c>
      <c r="E35" s="23">
        <f t="shared" si="7"/>
        <v>5.0276866658288961E-2</v>
      </c>
      <c r="F35" s="73">
        <v>5</v>
      </c>
      <c r="G35" s="73">
        <f t="shared" si="8"/>
        <v>3</v>
      </c>
    </row>
    <row r="36" spans="1:7">
      <c r="A36" s="67" t="s">
        <v>51</v>
      </c>
      <c r="B36" s="68">
        <v>6</v>
      </c>
      <c r="C36" s="69">
        <v>10018750</v>
      </c>
      <c r="D36" s="23">
        <f t="shared" si="6"/>
        <v>6.4516129032258063E-2</v>
      </c>
      <c r="E36" s="23">
        <f t="shared" si="7"/>
        <v>3.8953782215817224E-2</v>
      </c>
      <c r="F36" s="73">
        <v>6</v>
      </c>
      <c r="G36" s="73">
        <f t="shared" si="8"/>
        <v>4</v>
      </c>
    </row>
    <row r="37" spans="1:7">
      <c r="A37" s="67" t="s">
        <v>75</v>
      </c>
      <c r="B37" s="68">
        <v>6</v>
      </c>
      <c r="C37" s="69">
        <v>3392381</v>
      </c>
      <c r="D37" s="23">
        <f t="shared" si="6"/>
        <v>6.4516129032258063E-2</v>
      </c>
      <c r="E37" s="23">
        <f t="shared" si="7"/>
        <v>1.3189876049115534E-2</v>
      </c>
      <c r="F37" s="73">
        <v>6</v>
      </c>
      <c r="G37" s="73">
        <f t="shared" si="8"/>
        <v>7</v>
      </c>
    </row>
    <row r="38" spans="1:7">
      <c r="A38" s="67" t="s">
        <v>63</v>
      </c>
      <c r="B38" s="68">
        <v>1</v>
      </c>
      <c r="C38" s="69">
        <v>760000</v>
      </c>
      <c r="D38" s="23">
        <f t="shared" si="6"/>
        <v>1.0752688172043012E-2</v>
      </c>
      <c r="E38" s="23">
        <f t="shared" si="7"/>
        <v>2.954946922921631E-3</v>
      </c>
      <c r="F38" s="73">
        <v>7</v>
      </c>
      <c r="G38" s="73">
        <f t="shared" si="8"/>
        <v>8</v>
      </c>
    </row>
    <row r="39" spans="1:7">
      <c r="A39" s="32" t="s">
        <v>23</v>
      </c>
      <c r="B39" s="47">
        <f>SUM(B31:B38)</f>
        <v>93</v>
      </c>
      <c r="C39" s="37">
        <f>SUM(C31:C38)</f>
        <v>257195821.05000001</v>
      </c>
      <c r="D39" s="30">
        <f>SUM(D31:D38)</f>
        <v>1</v>
      </c>
      <c r="E39" s="30">
        <f>SUM(E31:E38)</f>
        <v>1</v>
      </c>
      <c r="F39" s="31"/>
      <c r="G39" s="31"/>
    </row>
    <row r="41" spans="1:7">
      <c r="A41" s="148" t="s">
        <v>24</v>
      </c>
      <c r="B41" s="148"/>
      <c r="C41" s="148"/>
      <c r="D41" s="101" t="s">
        <v>43</v>
      </c>
    </row>
    <row r="42" spans="1:7">
      <c r="A4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8:G28"/>
    <mergeCell ref="A41:C41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49</v>
      </c>
    </row>
    <row r="2" spans="1:7">
      <c r="A2" s="2" t="str">
        <f>'OVERALL STATS'!A2</f>
        <v>Reporting Period: DECEMBER, 2023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99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5" t="s">
        <v>59</v>
      </c>
      <c r="B7" s="126">
        <v>17</v>
      </c>
      <c r="C7" s="127">
        <v>12913749</v>
      </c>
      <c r="D7" s="128">
        <f>B7/$B$14</f>
        <v>0.2982456140350877</v>
      </c>
      <c r="E7" s="123">
        <f>C7/$C$14</f>
        <v>0.2760339911879448</v>
      </c>
      <c r="F7" s="124">
        <v>1</v>
      </c>
      <c r="G7" s="124">
        <f t="shared" ref="G7:G13" si="0">RANK(C7,$C$7:$C$13)</f>
        <v>1</v>
      </c>
    </row>
    <row r="8" spans="1:7">
      <c r="A8" s="35" t="s">
        <v>68</v>
      </c>
      <c r="B8" s="36">
        <v>12</v>
      </c>
      <c r="C8" s="94">
        <v>7970495</v>
      </c>
      <c r="D8" s="27">
        <f>B8/$B$14</f>
        <v>0.21052631578947367</v>
      </c>
      <c r="E8" s="23">
        <f>C8/$C$14</f>
        <v>0.17037093926740857</v>
      </c>
      <c r="F8" s="73">
        <v>2</v>
      </c>
      <c r="G8" s="73">
        <f t="shared" si="0"/>
        <v>3</v>
      </c>
    </row>
    <row r="9" spans="1:7">
      <c r="A9" s="35" t="s">
        <v>78</v>
      </c>
      <c r="B9" s="36">
        <v>11</v>
      </c>
      <c r="C9" s="94">
        <v>6818040</v>
      </c>
      <c r="D9" s="27">
        <f t="shared" ref="D9" si="1">B9/$B$14</f>
        <v>0.19298245614035087</v>
      </c>
      <c r="E9" s="23">
        <f t="shared" ref="E9" si="2">C9/$C$14</f>
        <v>0.14573698104857505</v>
      </c>
      <c r="F9" s="73">
        <v>3</v>
      </c>
      <c r="G9" s="73">
        <f t="shared" si="0"/>
        <v>4</v>
      </c>
    </row>
    <row r="10" spans="1:7">
      <c r="A10" s="35" t="s">
        <v>80</v>
      </c>
      <c r="B10" s="36">
        <v>7</v>
      </c>
      <c r="C10" s="94">
        <v>12256000</v>
      </c>
      <c r="D10" s="27">
        <f>B10/$B$14</f>
        <v>0.12280701754385964</v>
      </c>
      <c r="E10" s="23">
        <f>C10/$C$14</f>
        <v>0.26197447356297937</v>
      </c>
      <c r="F10" s="73">
        <v>4</v>
      </c>
      <c r="G10" s="73">
        <f t="shared" si="0"/>
        <v>2</v>
      </c>
    </row>
    <row r="11" spans="1:7">
      <c r="A11" s="35" t="s">
        <v>56</v>
      </c>
      <c r="B11" s="36">
        <v>6</v>
      </c>
      <c r="C11" s="94">
        <v>2847900</v>
      </c>
      <c r="D11" s="27">
        <f>B11/$B$14</f>
        <v>0.10526315789473684</v>
      </c>
      <c r="E11" s="23">
        <f>C11/$C$14</f>
        <v>6.0874437276436766E-2</v>
      </c>
      <c r="F11" s="73">
        <v>5</v>
      </c>
      <c r="G11" s="73">
        <f t="shared" si="0"/>
        <v>6</v>
      </c>
    </row>
    <row r="12" spans="1:7">
      <c r="A12" s="35" t="s">
        <v>51</v>
      </c>
      <c r="B12" s="36">
        <v>3</v>
      </c>
      <c r="C12" s="94">
        <v>3217000</v>
      </c>
      <c r="D12" s="27">
        <f>B12/$B$14</f>
        <v>5.2631578947368418E-2</v>
      </c>
      <c r="E12" s="23">
        <f>C12/$C$14</f>
        <v>6.8764024269917151E-2</v>
      </c>
      <c r="F12" s="73">
        <v>6</v>
      </c>
      <c r="G12" s="73">
        <f t="shared" si="0"/>
        <v>5</v>
      </c>
    </row>
    <row r="13" spans="1:7">
      <c r="A13" s="35" t="s">
        <v>63</v>
      </c>
      <c r="B13" s="36">
        <v>1</v>
      </c>
      <c r="C13" s="94">
        <v>760000</v>
      </c>
      <c r="D13" s="27">
        <f>B13/$B$14</f>
        <v>1.7543859649122806E-2</v>
      </c>
      <c r="E13" s="23">
        <f>C13/$C$14</f>
        <v>1.6245153386738279E-2</v>
      </c>
      <c r="F13" s="73">
        <v>7</v>
      </c>
      <c r="G13" s="73">
        <f t="shared" si="0"/>
        <v>7</v>
      </c>
    </row>
    <row r="14" spans="1:7">
      <c r="A14" s="28" t="s">
        <v>23</v>
      </c>
      <c r="B14" s="29">
        <f>SUM(B7:B13)</f>
        <v>57</v>
      </c>
      <c r="C14" s="95">
        <f>SUM(C7:C13)</f>
        <v>46783184</v>
      </c>
      <c r="D14" s="30">
        <f>SUM(D7:D13)</f>
        <v>1</v>
      </c>
      <c r="E14" s="30">
        <f>SUM(E7:E13)</f>
        <v>0.99999999999999989</v>
      </c>
      <c r="F14" s="31"/>
      <c r="G14" s="31"/>
    </row>
    <row r="15" spans="1:7" ht="13.5" thickBot="1"/>
    <row r="16" spans="1:7" ht="16.5" thickBot="1">
      <c r="A16" s="142" t="s">
        <v>14</v>
      </c>
      <c r="B16" s="143"/>
      <c r="C16" s="143"/>
      <c r="D16" s="143"/>
      <c r="E16" s="143"/>
      <c r="F16" s="143"/>
      <c r="G16" s="144"/>
    </row>
    <row r="17" spans="1:7">
      <c r="A17" s="3"/>
      <c r="B17" s="99"/>
      <c r="C17" s="92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3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29" t="s">
        <v>59</v>
      </c>
      <c r="B19" s="126">
        <v>16</v>
      </c>
      <c r="C19" s="127">
        <v>9260626.0500000007</v>
      </c>
      <c r="D19" s="128">
        <f>B19/$B$23</f>
        <v>0.64</v>
      </c>
      <c r="E19" s="123">
        <f>C19/$C$23</f>
        <v>0.43552809423549321</v>
      </c>
      <c r="F19" s="124">
        <v>1</v>
      </c>
      <c r="G19" s="124">
        <f>RANK(C19,$C$19:$C$22)</f>
        <v>1</v>
      </c>
    </row>
    <row r="20" spans="1:7">
      <c r="A20" s="48" t="s">
        <v>75</v>
      </c>
      <c r="B20" s="49">
        <v>6</v>
      </c>
      <c r="C20" s="96">
        <v>3392381</v>
      </c>
      <c r="D20" s="27">
        <f>B20/$B$23</f>
        <v>0.24</v>
      </c>
      <c r="E20" s="23">
        <f>C20/$C$23</f>
        <v>0.1595439902090309</v>
      </c>
      <c r="F20" s="73">
        <v>2</v>
      </c>
      <c r="G20" s="73">
        <f>RANK(C20,$C$19:$C$22)</f>
        <v>4</v>
      </c>
    </row>
    <row r="21" spans="1:7">
      <c r="A21" s="48" t="s">
        <v>56</v>
      </c>
      <c r="B21" s="49">
        <v>2</v>
      </c>
      <c r="C21" s="96">
        <v>3797025</v>
      </c>
      <c r="D21" s="27">
        <f>B21/$B$23</f>
        <v>0.08</v>
      </c>
      <c r="E21" s="23">
        <f>C21/$C$23</f>
        <v>0.17857443471810672</v>
      </c>
      <c r="F21" s="73">
        <v>3</v>
      </c>
      <c r="G21" s="73">
        <f>RANK(C21,$C$19:$C$22)</f>
        <v>3</v>
      </c>
    </row>
    <row r="22" spans="1:7">
      <c r="A22" s="48" t="s">
        <v>68</v>
      </c>
      <c r="B22" s="49">
        <v>1</v>
      </c>
      <c r="C22" s="96">
        <v>4812950</v>
      </c>
      <c r="D22" s="27">
        <f t="shared" ref="D22" si="3">B22/$B$23</f>
        <v>0.04</v>
      </c>
      <c r="E22" s="23">
        <f t="shared" ref="E22" si="4">C22/$C$23</f>
        <v>0.22635348083736917</v>
      </c>
      <c r="F22" s="73">
        <v>4</v>
      </c>
      <c r="G22" s="73">
        <f>RANK(C22,$C$19:$C$22)</f>
        <v>2</v>
      </c>
    </row>
    <row r="23" spans="1:7">
      <c r="A23" s="28" t="s">
        <v>23</v>
      </c>
      <c r="B23" s="29">
        <f>SUM(B19:B22)</f>
        <v>25</v>
      </c>
      <c r="C23" s="95">
        <f>SUM(C19:C22)</f>
        <v>21262982.050000001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42" t="s">
        <v>15</v>
      </c>
      <c r="B25" s="143"/>
      <c r="C25" s="143"/>
      <c r="D25" s="143"/>
      <c r="E25" s="143"/>
      <c r="F25" s="143"/>
      <c r="G25" s="144"/>
    </row>
    <row r="26" spans="1:7">
      <c r="A26" s="3"/>
      <c r="B26" s="99"/>
      <c r="C26" s="92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3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5" t="s">
        <v>59</v>
      </c>
      <c r="B28" s="126">
        <v>15</v>
      </c>
      <c r="C28" s="127">
        <v>12119999</v>
      </c>
      <c r="D28" s="128">
        <f t="shared" ref="D28:D33" si="5">B28/$B$35</f>
        <v>0.3125</v>
      </c>
      <c r="E28" s="123">
        <f t="shared" ref="E28:E33" si="6">C28/$C$35</f>
        <v>0.29350200077811939</v>
      </c>
      <c r="F28" s="124">
        <v>1</v>
      </c>
      <c r="G28" s="124">
        <f t="shared" ref="G28:G34" si="7">RANK(C28,$C$28:$C$34)</f>
        <v>1</v>
      </c>
    </row>
    <row r="29" spans="1:7">
      <c r="A29" s="35" t="s">
        <v>78</v>
      </c>
      <c r="B29" s="36">
        <v>11</v>
      </c>
      <c r="C29" s="94">
        <v>6818040</v>
      </c>
      <c r="D29" s="27">
        <f t="shared" si="5"/>
        <v>0.22916666666666666</v>
      </c>
      <c r="E29" s="23">
        <f t="shared" si="6"/>
        <v>0.16510796588227847</v>
      </c>
      <c r="F29" s="103">
        <v>2</v>
      </c>
      <c r="G29" s="73">
        <f t="shared" si="7"/>
        <v>3</v>
      </c>
    </row>
    <row r="30" spans="1:7">
      <c r="A30" s="35" t="s">
        <v>68</v>
      </c>
      <c r="B30" s="36">
        <v>7</v>
      </c>
      <c r="C30" s="94">
        <v>5732995</v>
      </c>
      <c r="D30" s="27">
        <f t="shared" si="5"/>
        <v>0.14583333333333334</v>
      </c>
      <c r="E30" s="23">
        <f t="shared" si="6"/>
        <v>0.13883214866197222</v>
      </c>
      <c r="F30" s="103">
        <v>3</v>
      </c>
      <c r="G30" s="73">
        <f t="shared" si="7"/>
        <v>4</v>
      </c>
    </row>
    <row r="31" spans="1:7">
      <c r="A31" s="35" t="s">
        <v>80</v>
      </c>
      <c r="B31" s="36">
        <v>6</v>
      </c>
      <c r="C31" s="94">
        <v>11533500</v>
      </c>
      <c r="D31" s="27">
        <f t="shared" si="5"/>
        <v>0.125</v>
      </c>
      <c r="E31" s="23">
        <f t="shared" si="6"/>
        <v>0.27929914234930547</v>
      </c>
      <c r="F31" s="73">
        <v>4</v>
      </c>
      <c r="G31" s="73">
        <f t="shared" si="7"/>
        <v>2</v>
      </c>
    </row>
    <row r="32" spans="1:7">
      <c r="A32" s="35" t="s">
        <v>56</v>
      </c>
      <c r="B32" s="36">
        <v>6</v>
      </c>
      <c r="C32" s="94">
        <v>2847900</v>
      </c>
      <c r="D32" s="27">
        <f t="shared" si="5"/>
        <v>0.125</v>
      </c>
      <c r="E32" s="23">
        <f t="shared" si="6"/>
        <v>6.8965710972088881E-2</v>
      </c>
      <c r="F32" s="103">
        <v>4</v>
      </c>
      <c r="G32" s="73">
        <f t="shared" si="7"/>
        <v>5</v>
      </c>
    </row>
    <row r="33" spans="1:7">
      <c r="A33" s="35" t="s">
        <v>51</v>
      </c>
      <c r="B33" s="36">
        <v>2</v>
      </c>
      <c r="C33" s="94">
        <v>1482000</v>
      </c>
      <c r="D33" s="27">
        <f t="shared" si="5"/>
        <v>4.1666666666666664E-2</v>
      </c>
      <c r="E33" s="23">
        <f t="shared" si="6"/>
        <v>3.5888613947342156E-2</v>
      </c>
      <c r="F33" s="73">
        <v>5</v>
      </c>
      <c r="G33" s="73">
        <f t="shared" si="7"/>
        <v>6</v>
      </c>
    </row>
    <row r="34" spans="1:7">
      <c r="A34" s="35" t="s">
        <v>63</v>
      </c>
      <c r="B34" s="36">
        <v>1</v>
      </c>
      <c r="C34" s="94">
        <v>760000</v>
      </c>
      <c r="D34" s="27">
        <f>B34/$B$35</f>
        <v>2.0833333333333332E-2</v>
      </c>
      <c r="E34" s="23">
        <f>C34/$C$35</f>
        <v>1.8404417408893411E-2</v>
      </c>
      <c r="F34" s="73">
        <v>6</v>
      </c>
      <c r="G34" s="73">
        <f t="shared" si="7"/>
        <v>7</v>
      </c>
    </row>
    <row r="35" spans="1:7">
      <c r="A35" s="28" t="s">
        <v>23</v>
      </c>
      <c r="B35" s="40">
        <f>SUM(B28:B34)</f>
        <v>48</v>
      </c>
      <c r="C35" s="97">
        <f>SUM(C28:C34)</f>
        <v>41294434</v>
      </c>
      <c r="D35" s="30">
        <f>SUM(D28:D34)</f>
        <v>1</v>
      </c>
      <c r="E35" s="30">
        <f>SUM(E28:E34)</f>
        <v>1</v>
      </c>
      <c r="F35" s="31"/>
      <c r="G35" s="31"/>
    </row>
    <row r="36" spans="1:7" ht="13.5" thickBot="1"/>
    <row r="37" spans="1:7" ht="16.5" thickBot="1">
      <c r="A37" s="142" t="s">
        <v>16</v>
      </c>
      <c r="B37" s="143"/>
      <c r="C37" s="143"/>
      <c r="D37" s="143"/>
      <c r="E37" s="143"/>
      <c r="F37" s="143"/>
      <c r="G37" s="144"/>
    </row>
    <row r="38" spans="1:7">
      <c r="A38" s="18"/>
      <c r="B38" s="100"/>
      <c r="C38" s="98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3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0" t="s">
        <v>59</v>
      </c>
      <c r="B40" s="131">
        <v>1</v>
      </c>
      <c r="C40" s="132">
        <v>393750</v>
      </c>
      <c r="D40" s="123">
        <f>B40/$B$41</f>
        <v>1</v>
      </c>
      <c r="E40" s="123">
        <f>C40/$C$41</f>
        <v>1</v>
      </c>
      <c r="F40" s="124">
        <v>1</v>
      </c>
      <c r="G40" s="124">
        <f>RANK(C40,$C$40:$C$40)</f>
        <v>1</v>
      </c>
    </row>
    <row r="41" spans="1:7">
      <c r="A41" s="28" t="s">
        <v>23</v>
      </c>
      <c r="B41" s="40">
        <f>SUM(B40:B40)</f>
        <v>1</v>
      </c>
      <c r="C41" s="97">
        <f>SUM(C40:C40)</f>
        <v>393750</v>
      </c>
      <c r="D41" s="30">
        <f>SUM(D40:D40)</f>
        <v>1</v>
      </c>
      <c r="E41" s="30">
        <f>SUM(E40:E40)</f>
        <v>1</v>
      </c>
      <c r="F41" s="31"/>
      <c r="G41" s="31"/>
    </row>
    <row r="42" spans="1:7" ht="13.5" thickBot="1"/>
    <row r="43" spans="1:7" ht="16.5" thickBot="1">
      <c r="A43" s="142" t="s">
        <v>17</v>
      </c>
      <c r="B43" s="143"/>
      <c r="C43" s="143"/>
      <c r="D43" s="143"/>
      <c r="E43" s="143"/>
      <c r="F43" s="143"/>
      <c r="G43" s="144"/>
    </row>
    <row r="44" spans="1:7">
      <c r="A44" s="18"/>
      <c r="B44" s="100"/>
      <c r="C44" s="98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3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25" t="s">
        <v>68</v>
      </c>
      <c r="B46" s="126">
        <v>5</v>
      </c>
      <c r="C46" s="127">
        <v>2237500</v>
      </c>
      <c r="D46" s="128">
        <f>B46/$B$50</f>
        <v>0.625</v>
      </c>
      <c r="E46" s="123">
        <f>C46/$C$50</f>
        <v>0.43915603532875369</v>
      </c>
      <c r="F46" s="124">
        <v>1</v>
      </c>
      <c r="G46" s="124">
        <f>RANK(C46,$C$46:$C$49)</f>
        <v>1</v>
      </c>
    </row>
    <row r="47" spans="1:7">
      <c r="A47" s="35" t="s">
        <v>51</v>
      </c>
      <c r="B47" s="36">
        <v>1</v>
      </c>
      <c r="C47" s="94">
        <v>1735000</v>
      </c>
      <c r="D47" s="27">
        <f>B47/$B$50</f>
        <v>0.125</v>
      </c>
      <c r="E47" s="23">
        <f>C47/$C$50</f>
        <v>0.34052993130520115</v>
      </c>
      <c r="F47" s="73">
        <v>2</v>
      </c>
      <c r="G47" s="73">
        <f>RANK(C47,$C$46:$C$49)</f>
        <v>2</v>
      </c>
    </row>
    <row r="48" spans="1:7">
      <c r="A48" s="35" t="s">
        <v>80</v>
      </c>
      <c r="B48" s="36">
        <v>1</v>
      </c>
      <c r="C48" s="94">
        <v>722500</v>
      </c>
      <c r="D48" s="27">
        <f t="shared" ref="D48" si="8">B48/$B$50</f>
        <v>0.125</v>
      </c>
      <c r="E48" s="23">
        <f t="shared" ref="E48" si="9">C48/$C$50</f>
        <v>0.14180569185475958</v>
      </c>
      <c r="F48" s="73">
        <v>2</v>
      </c>
      <c r="G48" s="73">
        <f>RANK(C48,$C$46:$C$49)</f>
        <v>3</v>
      </c>
    </row>
    <row r="49" spans="1:7">
      <c r="A49" s="35" t="s">
        <v>59</v>
      </c>
      <c r="B49" s="36">
        <v>1</v>
      </c>
      <c r="C49" s="94">
        <v>400000</v>
      </c>
      <c r="D49" s="27">
        <f>B49/$B$50</f>
        <v>0.125</v>
      </c>
      <c r="E49" s="23">
        <f>C49/$C$50</f>
        <v>7.8508341511285579E-2</v>
      </c>
      <c r="F49" s="73">
        <v>2</v>
      </c>
      <c r="G49" s="73">
        <f>RANK(C49,$C$46:$C$49)</f>
        <v>4</v>
      </c>
    </row>
    <row r="50" spans="1:7">
      <c r="A50" s="28" t="s">
        <v>23</v>
      </c>
      <c r="B50" s="29">
        <f>SUM(B46:B49)</f>
        <v>8</v>
      </c>
      <c r="C50" s="95">
        <f>SUM(C46:C49)</f>
        <v>5095000</v>
      </c>
      <c r="D50" s="30">
        <f>SUM(D46:D49)</f>
        <v>1</v>
      </c>
      <c r="E50" s="30">
        <f>SUM(E46:E49)</f>
        <v>1</v>
      </c>
      <c r="F50" s="31"/>
      <c r="G50" s="31"/>
    </row>
    <row r="53" spans="1:7">
      <c r="A53" s="148" t="s">
        <v>24</v>
      </c>
      <c r="B53" s="148"/>
      <c r="C53" s="148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6:G16"/>
    <mergeCell ref="A25:G25"/>
    <mergeCell ref="A37:G37"/>
    <mergeCell ref="A43:G43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48</v>
      </c>
    </row>
    <row r="2" spans="1:7">
      <c r="A2" s="56" t="str">
        <f>'OVERALL STATS'!A2</f>
        <v>Reporting Period: DECEMBER, 2023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3" t="s">
        <v>78</v>
      </c>
      <c r="B7" s="134">
        <v>2</v>
      </c>
      <c r="C7" s="135">
        <v>711005</v>
      </c>
      <c r="D7" s="128">
        <f>B7/$B$9</f>
        <v>0.66666666666666663</v>
      </c>
      <c r="E7" s="136">
        <f>C7/$C$9</f>
        <v>0.85047936316170358</v>
      </c>
      <c r="F7" s="124">
        <v>1</v>
      </c>
      <c r="G7" s="124">
        <f>RANK(C7,$C$7:$C$8)</f>
        <v>1</v>
      </c>
    </row>
    <row r="8" spans="1:7">
      <c r="A8" s="60" t="s">
        <v>56</v>
      </c>
      <c r="B8" s="53">
        <v>1</v>
      </c>
      <c r="C8" s="54">
        <v>125000</v>
      </c>
      <c r="D8" s="27">
        <f>B8/$B$9</f>
        <v>0.33333333333333331</v>
      </c>
      <c r="E8" s="66">
        <f>C8/$C$9</f>
        <v>0.14952063683829642</v>
      </c>
      <c r="F8" s="73">
        <v>2</v>
      </c>
      <c r="G8" s="73">
        <f>RANK(C8,$C$7:$C$8)</f>
        <v>2</v>
      </c>
    </row>
    <row r="9" spans="1:7">
      <c r="A9" s="59" t="s">
        <v>23</v>
      </c>
      <c r="B9" s="34">
        <f>SUM(B7:B8)</f>
        <v>3</v>
      </c>
      <c r="C9" s="51">
        <f>SUM(C7:C8)</f>
        <v>836005</v>
      </c>
      <c r="D9" s="30">
        <f>SUM(D7:D8)</f>
        <v>1</v>
      </c>
      <c r="E9" s="30">
        <f>SUM(E7:E8)</f>
        <v>1</v>
      </c>
      <c r="F9" s="40"/>
      <c r="G9" s="40"/>
    </row>
    <row r="10" spans="1:7" ht="13.5" thickBot="1"/>
    <row r="11" spans="1:7" ht="16.5" thickBot="1">
      <c r="A11" s="142" t="s">
        <v>19</v>
      </c>
      <c r="B11" s="143"/>
      <c r="C11" s="143"/>
      <c r="D11" s="143"/>
      <c r="E11" s="143"/>
      <c r="F11" s="143"/>
      <c r="G11" s="144"/>
    </row>
    <row r="12" spans="1:7">
      <c r="A12" s="57"/>
      <c r="B12" s="65"/>
      <c r="C12" s="39"/>
      <c r="D12" s="10" t="s">
        <v>5</v>
      </c>
      <c r="E12" s="10" t="s">
        <v>5</v>
      </c>
      <c r="F12" s="11" t="s">
        <v>6</v>
      </c>
      <c r="G12" s="11" t="s">
        <v>6</v>
      </c>
    </row>
    <row r="13" spans="1:7">
      <c r="A13" s="58" t="s">
        <v>11</v>
      </c>
      <c r="B13" s="19" t="s">
        <v>8</v>
      </c>
      <c r="C13" s="50" t="s">
        <v>9</v>
      </c>
      <c r="D13" s="13" t="s">
        <v>8</v>
      </c>
      <c r="E13" s="13" t="s">
        <v>9</v>
      </c>
      <c r="F13" s="14" t="s">
        <v>8</v>
      </c>
      <c r="G13" s="14" t="s">
        <v>9</v>
      </c>
    </row>
    <row r="14" spans="1:7">
      <c r="A14" s="137" t="s">
        <v>68</v>
      </c>
      <c r="B14" s="124">
        <v>1</v>
      </c>
      <c r="C14" s="138">
        <v>180000000</v>
      </c>
      <c r="D14" s="128">
        <f>B14/$B$16</f>
        <v>0.5</v>
      </c>
      <c r="E14" s="136">
        <f>C14/$C$16</f>
        <v>0.99626400996264008</v>
      </c>
      <c r="F14" s="124">
        <v>1</v>
      </c>
      <c r="G14" s="124">
        <f>RANK(C14,$C$14:$C$15)</f>
        <v>1</v>
      </c>
    </row>
    <row r="15" spans="1:7">
      <c r="A15" s="137" t="s">
        <v>80</v>
      </c>
      <c r="B15" s="124">
        <v>1</v>
      </c>
      <c r="C15" s="74">
        <v>675000</v>
      </c>
      <c r="D15" s="128">
        <f>B15/$B$16</f>
        <v>0.5</v>
      </c>
      <c r="E15" s="66">
        <f>C15/$C$16</f>
        <v>3.7359900373599006E-3</v>
      </c>
      <c r="F15" s="124">
        <v>1</v>
      </c>
      <c r="G15" s="73">
        <f>RANK(C15,$C$14:$C$15)</f>
        <v>2</v>
      </c>
    </row>
    <row r="16" spans="1:7">
      <c r="A16" s="59" t="s">
        <v>23</v>
      </c>
      <c r="B16" s="40">
        <f>SUM(B14:B15)</f>
        <v>2</v>
      </c>
      <c r="C16" s="37">
        <f>SUM(C14:C15)</f>
        <v>180675000</v>
      </c>
      <c r="D16" s="30">
        <f>SUM(D14:D15)</f>
        <v>1</v>
      </c>
      <c r="E16" s="30">
        <f>SUM(E14:E15)</f>
        <v>1</v>
      </c>
      <c r="F16" s="40"/>
      <c r="G16" s="40"/>
    </row>
    <row r="17" spans="1:7" ht="13.5" thickBot="1"/>
    <row r="18" spans="1:7" ht="16.5" thickBot="1">
      <c r="A18" s="142" t="s">
        <v>20</v>
      </c>
      <c r="B18" s="143"/>
      <c r="C18" s="143"/>
      <c r="D18" s="143"/>
      <c r="E18" s="143"/>
      <c r="F18" s="143"/>
      <c r="G18" s="144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39" t="s">
        <v>51</v>
      </c>
      <c r="B21" s="140">
        <v>2</v>
      </c>
      <c r="C21" s="141">
        <v>2100000</v>
      </c>
      <c r="D21" s="128">
        <f t="shared" ref="D21" si="0">B21/$B$23</f>
        <v>0.66666666666666663</v>
      </c>
      <c r="E21" s="136">
        <f t="shared" ref="E21" si="1">C21/$C$23</f>
        <v>0.94297260889088463</v>
      </c>
      <c r="F21" s="124">
        <v>1</v>
      </c>
      <c r="G21" s="124">
        <f>RANK(C21,$C$21:$C$22)</f>
        <v>1</v>
      </c>
    </row>
    <row r="22" spans="1:7">
      <c r="A22" s="70" t="s">
        <v>59</v>
      </c>
      <c r="B22" s="71">
        <v>1</v>
      </c>
      <c r="C22" s="72">
        <v>127000</v>
      </c>
      <c r="D22" s="27">
        <f>B22/$B$23</f>
        <v>0.33333333333333331</v>
      </c>
      <c r="E22" s="66">
        <f>C22/$C$23</f>
        <v>5.7027391109115401E-2</v>
      </c>
      <c r="F22" s="73">
        <v>2</v>
      </c>
      <c r="G22" s="73">
        <f>RANK(C22,$C$21:$C$22)</f>
        <v>2</v>
      </c>
    </row>
    <row r="23" spans="1:7">
      <c r="A23" s="59" t="s">
        <v>23</v>
      </c>
      <c r="B23" s="40">
        <f>SUM(B21:B22)</f>
        <v>3</v>
      </c>
      <c r="C23" s="37">
        <f>SUM(C21:C22)</f>
        <v>2227000</v>
      </c>
      <c r="D23" s="30">
        <f>SUM(D21:D22)</f>
        <v>1</v>
      </c>
      <c r="E23" s="30">
        <f>SUM(E21:E22)</f>
        <v>1</v>
      </c>
      <c r="F23" s="40"/>
      <c r="G23" s="40"/>
    </row>
    <row r="24" spans="1:7" ht="13.5" thickBot="1"/>
    <row r="25" spans="1:7" ht="16.5" thickBot="1">
      <c r="A25" s="142" t="s">
        <v>21</v>
      </c>
      <c r="B25" s="143"/>
      <c r="C25" s="143"/>
      <c r="D25" s="143"/>
      <c r="E25" s="143"/>
      <c r="F25" s="143"/>
      <c r="G25" s="144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37" t="s">
        <v>51</v>
      </c>
      <c r="B28" s="124">
        <v>1</v>
      </c>
      <c r="C28" s="138">
        <v>4701750</v>
      </c>
      <c r="D28" s="123">
        <f>B28/$B$29</f>
        <v>1</v>
      </c>
      <c r="E28" s="136">
        <f>C28/$C$29</f>
        <v>1</v>
      </c>
      <c r="F28" s="124">
        <v>1</v>
      </c>
      <c r="G28" s="124">
        <f>RANK(C28,$C$28:$C$28)</f>
        <v>1</v>
      </c>
    </row>
    <row r="29" spans="1:7">
      <c r="A29" s="59" t="s">
        <v>23</v>
      </c>
      <c r="B29" s="34">
        <f>SUM(B28:B28)</f>
        <v>1</v>
      </c>
      <c r="C29" s="51">
        <f>SUM(C28:C28)</f>
        <v>4701750</v>
      </c>
      <c r="D29" s="30">
        <f>SUM(D28:D28)</f>
        <v>1</v>
      </c>
      <c r="E29" s="30">
        <f>SUM(E28:E28)</f>
        <v>1</v>
      </c>
      <c r="F29" s="40"/>
      <c r="G29" s="40"/>
    </row>
    <row r="30" spans="1:7" ht="13.5" thickBot="1"/>
    <row r="31" spans="1:7" ht="16.5" thickBot="1">
      <c r="A31" s="142" t="s">
        <v>22</v>
      </c>
      <c r="B31" s="143"/>
      <c r="C31" s="143"/>
      <c r="D31" s="143"/>
      <c r="E31" s="143"/>
      <c r="F31" s="143"/>
      <c r="G31" s="144"/>
    </row>
    <row r="32" spans="1:7">
      <c r="A32" s="57"/>
      <c r="B32" s="65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8" t="s">
        <v>11</v>
      </c>
      <c r="B33" s="19" t="s">
        <v>8</v>
      </c>
      <c r="C33" s="50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39" t="s">
        <v>68</v>
      </c>
      <c r="B34" s="140">
        <v>1</v>
      </c>
      <c r="C34" s="141">
        <v>500000</v>
      </c>
      <c r="D34" s="123">
        <f t="shared" ref="D34" si="2">B34/$B$36</f>
        <v>0.5</v>
      </c>
      <c r="E34" s="123">
        <f t="shared" ref="E34" si="3">C34/$C$36</f>
        <v>0.90090090090090091</v>
      </c>
      <c r="F34" s="124">
        <v>1</v>
      </c>
      <c r="G34" s="124">
        <f>RANK(C34,$C$34:$C$35)</f>
        <v>1</v>
      </c>
    </row>
    <row r="35" spans="1:7">
      <c r="A35" s="139" t="s">
        <v>78</v>
      </c>
      <c r="B35" s="140">
        <v>1</v>
      </c>
      <c r="C35" s="72">
        <v>55000</v>
      </c>
      <c r="D35" s="123">
        <f>B35/$B$36</f>
        <v>0.5</v>
      </c>
      <c r="E35" s="23">
        <f>C35/$C$36</f>
        <v>9.90990990990991E-2</v>
      </c>
      <c r="F35" s="124">
        <v>1</v>
      </c>
      <c r="G35" s="73">
        <f>RANK(C35,$C$34:$C$35)</f>
        <v>2</v>
      </c>
    </row>
    <row r="36" spans="1:7">
      <c r="A36" s="59" t="s">
        <v>23</v>
      </c>
      <c r="B36" s="34">
        <f>SUM(B34:B35)</f>
        <v>2</v>
      </c>
      <c r="C36" s="51">
        <f>SUM(C34:C35)</f>
        <v>555000</v>
      </c>
      <c r="D36" s="30">
        <f>SUM(D34:D35)</f>
        <v>1</v>
      </c>
      <c r="E36" s="30">
        <f>SUM(E34:E35)</f>
        <v>1</v>
      </c>
      <c r="F36" s="40"/>
      <c r="G36" s="40"/>
    </row>
    <row r="37" spans="1:7">
      <c r="A37" s="61"/>
      <c r="B37" s="24"/>
      <c r="C37" s="52"/>
      <c r="D37" s="42"/>
      <c r="E37" s="42"/>
      <c r="F37" s="64"/>
      <c r="G37" s="64"/>
    </row>
    <row r="39" spans="1:7">
      <c r="A39" s="148" t="s">
        <v>24</v>
      </c>
      <c r="B39" s="148"/>
      <c r="C39" s="148"/>
    </row>
    <row r="40" spans="1:7">
      <c r="A40" s="62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1:G11"/>
    <mergeCell ref="A18:G18"/>
    <mergeCell ref="A25:G25"/>
    <mergeCell ref="A31:G31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A6" sqref="A6:C6 A9:C9 A14:C14 A26:C26 A29:C29 A34:C34 A47:C47 A52:C52"/>
      <pivotSelection pane="bottomRight" showHeader="1" axis="axisRow" activeRow="6" previousRow="6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5" t="s">
        <v>45</v>
      </c>
      <c r="B1" t="s">
        <v>28</v>
      </c>
    </row>
    <row r="2" spans="1:7">
      <c r="A2" s="75" t="s">
        <v>27</v>
      </c>
      <c r="B2" t="s">
        <v>28</v>
      </c>
    </row>
    <row r="4" spans="1:7">
      <c r="D4" s="75" t="s">
        <v>40</v>
      </c>
    </row>
    <row r="5" spans="1:7">
      <c r="A5" s="75" t="s">
        <v>7</v>
      </c>
      <c r="B5" s="75" t="s">
        <v>26</v>
      </c>
      <c r="C5" s="75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75</v>
      </c>
      <c r="D6" s="76">
        <v>6</v>
      </c>
      <c r="E6" s="25">
        <v>3392381</v>
      </c>
      <c r="F6" s="9">
        <v>7.3170731707317069E-2</v>
      </c>
      <c r="G6" s="9">
        <v>4.9854109304369842E-2</v>
      </c>
    </row>
    <row r="7" spans="1:7">
      <c r="B7" t="s">
        <v>76</v>
      </c>
      <c r="D7" s="76">
        <v>6</v>
      </c>
      <c r="E7" s="25">
        <v>3392381</v>
      </c>
      <c r="F7" s="9">
        <v>7.3170731707317069E-2</v>
      </c>
      <c r="G7" s="9">
        <v>4.9854109304369842E-2</v>
      </c>
    </row>
    <row r="8" spans="1:7">
      <c r="C8" t="s">
        <v>77</v>
      </c>
      <c r="D8" s="76">
        <v>6</v>
      </c>
      <c r="E8" s="25">
        <v>3392381</v>
      </c>
      <c r="F8" s="9">
        <v>7.3170731707317069E-2</v>
      </c>
      <c r="G8" s="9">
        <v>4.9854109304369842E-2</v>
      </c>
    </row>
    <row r="9" spans="1:7">
      <c r="A9" t="s">
        <v>56</v>
      </c>
      <c r="D9" s="76">
        <v>8</v>
      </c>
      <c r="E9" s="25">
        <v>6644925</v>
      </c>
      <c r="F9" s="9">
        <v>9.7560975609756101E-2</v>
      </c>
      <c r="G9" s="9">
        <v>9.7653187324578158E-2</v>
      </c>
    </row>
    <row r="10" spans="1:7">
      <c r="B10" t="s">
        <v>57</v>
      </c>
      <c r="D10" s="76">
        <v>2</v>
      </c>
      <c r="E10" s="25">
        <v>1208800</v>
      </c>
      <c r="F10" s="9">
        <v>2.4390243902439025E-2</v>
      </c>
      <c r="G10" s="9">
        <v>1.7764410108157741E-2</v>
      </c>
    </row>
    <row r="11" spans="1:7">
      <c r="C11" t="s">
        <v>58</v>
      </c>
      <c r="D11" s="76">
        <v>2</v>
      </c>
      <c r="E11" s="25">
        <v>1208800</v>
      </c>
      <c r="F11" s="9">
        <v>2.4390243902439025E-2</v>
      </c>
      <c r="G11" s="9">
        <v>1.7764410108157741E-2</v>
      </c>
    </row>
    <row r="12" spans="1:7">
      <c r="B12" t="s">
        <v>81</v>
      </c>
      <c r="D12" s="76">
        <v>6</v>
      </c>
      <c r="E12" s="25">
        <v>5436125</v>
      </c>
      <c r="F12" s="9">
        <v>7.3170731707317069E-2</v>
      </c>
      <c r="G12" s="9">
        <v>7.9888777216420417E-2</v>
      </c>
    </row>
    <row r="13" spans="1:7">
      <c r="C13" t="s">
        <v>87</v>
      </c>
      <c r="D13" s="76">
        <v>6</v>
      </c>
      <c r="E13" s="25">
        <v>5436125</v>
      </c>
      <c r="F13" s="9">
        <v>7.3170731707317069E-2</v>
      </c>
      <c r="G13" s="9">
        <v>7.9888777216420417E-2</v>
      </c>
    </row>
    <row r="14" spans="1:7">
      <c r="A14" t="s">
        <v>59</v>
      </c>
      <c r="D14" s="76">
        <v>33</v>
      </c>
      <c r="E14" s="25">
        <v>22174375.050000001</v>
      </c>
      <c r="F14" s="9">
        <v>0.40243902439024393</v>
      </c>
      <c r="G14" s="9">
        <v>0.32587251181361748</v>
      </c>
    </row>
    <row r="15" spans="1:7">
      <c r="B15" t="s">
        <v>91</v>
      </c>
      <c r="D15" s="76">
        <v>1</v>
      </c>
      <c r="E15" s="25">
        <v>500000</v>
      </c>
      <c r="F15" s="9">
        <v>1.2195121951219513E-2</v>
      </c>
      <c r="G15" s="9">
        <v>7.34795255962845E-3</v>
      </c>
    </row>
    <row r="16" spans="1:7">
      <c r="C16" t="s">
        <v>92</v>
      </c>
      <c r="D16" s="76">
        <v>1</v>
      </c>
      <c r="E16" s="25">
        <v>500000</v>
      </c>
      <c r="F16" s="9">
        <v>1.2195121951219513E-2</v>
      </c>
      <c r="G16" s="9">
        <v>7.34795255962845E-3</v>
      </c>
    </row>
    <row r="17" spans="1:7">
      <c r="B17" t="s">
        <v>60</v>
      </c>
      <c r="D17" s="76">
        <v>19</v>
      </c>
      <c r="E17" s="25">
        <v>12486579.050000001</v>
      </c>
      <c r="F17" s="9">
        <v>0.23170731707317074</v>
      </c>
      <c r="G17" s="9">
        <v>0.18350158098290095</v>
      </c>
    </row>
    <row r="18" spans="1:7">
      <c r="C18" t="s">
        <v>61</v>
      </c>
      <c r="D18" s="76">
        <v>19</v>
      </c>
      <c r="E18" s="25">
        <v>12486579.050000001</v>
      </c>
      <c r="F18" s="9">
        <v>0.23170731707317074</v>
      </c>
      <c r="G18" s="9">
        <v>0.18350158098290095</v>
      </c>
    </row>
    <row r="19" spans="1:7">
      <c r="B19" t="s">
        <v>73</v>
      </c>
      <c r="D19" s="76">
        <v>7</v>
      </c>
      <c r="E19" s="25">
        <v>3222796</v>
      </c>
      <c r="F19" s="9">
        <v>8.5365853658536592E-2</v>
      </c>
      <c r="G19" s="9">
        <v>4.7361904234720656E-2</v>
      </c>
    </row>
    <row r="20" spans="1:7">
      <c r="C20" t="s">
        <v>74</v>
      </c>
      <c r="D20" s="76">
        <v>6</v>
      </c>
      <c r="E20" s="25">
        <v>2829046</v>
      </c>
      <c r="F20" s="9">
        <v>7.3170731707317069E-2</v>
      </c>
      <c r="G20" s="9">
        <v>4.1575391594013252E-2</v>
      </c>
    </row>
    <row r="21" spans="1:7">
      <c r="C21" t="s">
        <v>101</v>
      </c>
      <c r="D21" s="76">
        <v>1</v>
      </c>
      <c r="E21" s="25">
        <v>393750</v>
      </c>
      <c r="F21" s="9">
        <v>1.2195121951219513E-2</v>
      </c>
      <c r="G21" s="9">
        <v>5.7865126407074044E-3</v>
      </c>
    </row>
    <row r="22" spans="1:7">
      <c r="B22" t="s">
        <v>71</v>
      </c>
      <c r="D22" s="76">
        <v>1</v>
      </c>
      <c r="E22" s="25">
        <v>650000</v>
      </c>
      <c r="F22" s="9">
        <v>1.2195121951219513E-2</v>
      </c>
      <c r="G22" s="9">
        <v>9.5523383275169845E-3</v>
      </c>
    </row>
    <row r="23" spans="1:7">
      <c r="C23" t="s">
        <v>72</v>
      </c>
      <c r="D23" s="76">
        <v>1</v>
      </c>
      <c r="E23" s="25">
        <v>650000</v>
      </c>
      <c r="F23" s="9">
        <v>1.2195121951219513E-2</v>
      </c>
      <c r="G23" s="9">
        <v>9.5523383275169845E-3</v>
      </c>
    </row>
    <row r="24" spans="1:7">
      <c r="B24" t="s">
        <v>66</v>
      </c>
      <c r="D24" s="76">
        <v>5</v>
      </c>
      <c r="E24" s="25">
        <v>5315000</v>
      </c>
      <c r="F24" s="9">
        <v>6.097560975609756E-2</v>
      </c>
      <c r="G24" s="9">
        <v>7.8108735708850421E-2</v>
      </c>
    </row>
    <row r="25" spans="1:7">
      <c r="C25" t="s">
        <v>67</v>
      </c>
      <c r="D25" s="76">
        <v>5</v>
      </c>
      <c r="E25" s="25">
        <v>5315000</v>
      </c>
      <c r="F25" s="9">
        <v>6.097560975609756E-2</v>
      </c>
      <c r="G25" s="9">
        <v>7.8108735708850421E-2</v>
      </c>
    </row>
    <row r="26" spans="1:7">
      <c r="A26" t="s">
        <v>63</v>
      </c>
      <c r="D26" s="76">
        <v>1</v>
      </c>
      <c r="E26" s="25">
        <v>760000</v>
      </c>
      <c r="F26" s="9">
        <v>1.2195121951219513E-2</v>
      </c>
      <c r="G26" s="9">
        <v>1.1168887890635243E-2</v>
      </c>
    </row>
    <row r="27" spans="1:7">
      <c r="B27" t="s">
        <v>64</v>
      </c>
      <c r="D27" s="76">
        <v>1</v>
      </c>
      <c r="E27" s="25">
        <v>760000</v>
      </c>
      <c r="F27" s="9">
        <v>1.2195121951219513E-2</v>
      </c>
      <c r="G27" s="9">
        <v>1.1168887890635243E-2</v>
      </c>
    </row>
    <row r="28" spans="1:7">
      <c r="C28" t="s">
        <v>65</v>
      </c>
      <c r="D28" s="76">
        <v>1</v>
      </c>
      <c r="E28" s="25">
        <v>760000</v>
      </c>
      <c r="F28" s="9">
        <v>1.2195121951219513E-2</v>
      </c>
      <c r="G28" s="9">
        <v>1.1168887890635243E-2</v>
      </c>
    </row>
    <row r="29" spans="1:7">
      <c r="A29" t="s">
        <v>80</v>
      </c>
      <c r="D29" s="76">
        <v>7</v>
      </c>
      <c r="E29" s="25">
        <v>12256000</v>
      </c>
      <c r="F29" s="9">
        <v>8.5365853658536592E-2</v>
      </c>
      <c r="G29" s="9">
        <v>0.18011301314161257</v>
      </c>
    </row>
    <row r="30" spans="1:7">
      <c r="B30" t="s">
        <v>81</v>
      </c>
      <c r="D30" s="76">
        <v>2</v>
      </c>
      <c r="E30" s="25">
        <v>7528500</v>
      </c>
      <c r="F30" s="9">
        <v>2.4390243902439025E-2</v>
      </c>
      <c r="G30" s="9">
        <v>0.11063812169032557</v>
      </c>
    </row>
    <row r="31" spans="1:7">
      <c r="C31" t="s">
        <v>82</v>
      </c>
      <c r="D31" s="76">
        <v>2</v>
      </c>
      <c r="E31" s="25">
        <v>7528500</v>
      </c>
      <c r="F31" s="9">
        <v>2.4390243902439025E-2</v>
      </c>
      <c r="G31" s="9">
        <v>0.11063812169032557</v>
      </c>
    </row>
    <row r="32" spans="1:7">
      <c r="B32" t="s">
        <v>66</v>
      </c>
      <c r="D32" s="76">
        <v>5</v>
      </c>
      <c r="E32" s="25">
        <v>4727500</v>
      </c>
      <c r="F32" s="9">
        <v>6.097560975609756E-2</v>
      </c>
      <c r="G32" s="9">
        <v>6.9474891451286991E-2</v>
      </c>
    </row>
    <row r="33" spans="1:7">
      <c r="C33" t="s">
        <v>85</v>
      </c>
      <c r="D33" s="76">
        <v>5</v>
      </c>
      <c r="E33" s="25">
        <v>4727500</v>
      </c>
      <c r="F33" s="9">
        <v>6.097560975609756E-2</v>
      </c>
      <c r="G33" s="9">
        <v>6.9474891451286991E-2</v>
      </c>
    </row>
    <row r="34" spans="1:7">
      <c r="A34" t="s">
        <v>78</v>
      </c>
      <c r="D34" s="76">
        <v>11</v>
      </c>
      <c r="E34" s="25">
        <v>6818040</v>
      </c>
      <c r="F34" s="9">
        <v>0.13414634146341464</v>
      </c>
      <c r="G34" s="9">
        <v>0.10019726893929831</v>
      </c>
    </row>
    <row r="35" spans="1:7">
      <c r="B35" t="s">
        <v>60</v>
      </c>
      <c r="D35" s="76">
        <v>3</v>
      </c>
      <c r="E35" s="25">
        <v>2083580</v>
      </c>
      <c r="F35" s="9">
        <v>3.6585365853658534E-2</v>
      </c>
      <c r="G35" s="9">
        <v>3.0620093988381291E-2</v>
      </c>
    </row>
    <row r="36" spans="1:7">
      <c r="C36" t="s">
        <v>83</v>
      </c>
      <c r="D36" s="76">
        <v>1</v>
      </c>
      <c r="E36" s="25">
        <v>850000</v>
      </c>
      <c r="F36" s="9">
        <v>1.2195121951219513E-2</v>
      </c>
      <c r="G36" s="9">
        <v>1.2491519351368364E-2</v>
      </c>
    </row>
    <row r="37" spans="1:7">
      <c r="C37" t="s">
        <v>93</v>
      </c>
      <c r="D37" s="76">
        <v>2</v>
      </c>
      <c r="E37" s="25">
        <v>1233580</v>
      </c>
      <c r="F37" s="9">
        <v>2.4390243902439025E-2</v>
      </c>
      <c r="G37" s="9">
        <v>1.8128574637012927E-2</v>
      </c>
    </row>
    <row r="38" spans="1:7">
      <c r="B38" t="s">
        <v>71</v>
      </c>
      <c r="D38" s="76">
        <v>5</v>
      </c>
      <c r="E38" s="25">
        <v>3304460</v>
      </c>
      <c r="F38" s="9">
        <v>6.097560975609756E-2</v>
      </c>
      <c r="G38" s="9">
        <v>4.8562030630379657E-2</v>
      </c>
    </row>
    <row r="39" spans="1:7">
      <c r="C39" t="s">
        <v>84</v>
      </c>
      <c r="D39" s="76">
        <v>4</v>
      </c>
      <c r="E39" s="25">
        <v>2458500</v>
      </c>
      <c r="F39" s="9">
        <v>4.878048780487805E-2</v>
      </c>
      <c r="G39" s="9">
        <v>3.6129882735693085E-2</v>
      </c>
    </row>
    <row r="40" spans="1:7">
      <c r="C40" t="s">
        <v>79</v>
      </c>
      <c r="D40" s="76">
        <v>1</v>
      </c>
      <c r="E40" s="25">
        <v>845960</v>
      </c>
      <c r="F40" s="9">
        <v>1.2195121951219513E-2</v>
      </c>
      <c r="G40" s="9">
        <v>1.2432147894686567E-2</v>
      </c>
    </row>
    <row r="41" spans="1:7">
      <c r="B41" t="s">
        <v>64</v>
      </c>
      <c r="D41" s="76">
        <v>1</v>
      </c>
      <c r="E41" s="25">
        <v>645000</v>
      </c>
      <c r="F41" s="9">
        <v>1.2195121951219513E-2</v>
      </c>
      <c r="G41" s="9">
        <v>9.4788588019206997E-3</v>
      </c>
    </row>
    <row r="42" spans="1:7">
      <c r="C42" t="s">
        <v>88</v>
      </c>
      <c r="D42" s="76">
        <v>1</v>
      </c>
      <c r="E42" s="25">
        <v>645000</v>
      </c>
      <c r="F42" s="9">
        <v>1.2195121951219513E-2</v>
      </c>
      <c r="G42" s="9">
        <v>9.4788588019206997E-3</v>
      </c>
    </row>
    <row r="43" spans="1:7">
      <c r="B43" t="s">
        <v>89</v>
      </c>
      <c r="D43" s="76">
        <v>1</v>
      </c>
      <c r="E43" s="25">
        <v>250000</v>
      </c>
      <c r="F43" s="9">
        <v>1.2195121951219513E-2</v>
      </c>
      <c r="G43" s="9">
        <v>3.673976279814225E-3</v>
      </c>
    </row>
    <row r="44" spans="1:7">
      <c r="C44" t="s">
        <v>90</v>
      </c>
      <c r="D44" s="76">
        <v>1</v>
      </c>
      <c r="E44" s="25">
        <v>250000</v>
      </c>
      <c r="F44" s="9">
        <v>1.2195121951219513E-2</v>
      </c>
      <c r="G44" s="9">
        <v>3.673976279814225E-3</v>
      </c>
    </row>
    <row r="45" spans="1:7">
      <c r="B45" t="s">
        <v>94</v>
      </c>
      <c r="D45" s="76">
        <v>1</v>
      </c>
      <c r="E45" s="25">
        <v>535000</v>
      </c>
      <c r="F45" s="9">
        <v>1.2195121951219513E-2</v>
      </c>
      <c r="G45" s="9">
        <v>7.862309238802441E-3</v>
      </c>
    </row>
    <row r="46" spans="1:7">
      <c r="C46" t="s">
        <v>95</v>
      </c>
      <c r="D46" s="76">
        <v>1</v>
      </c>
      <c r="E46" s="25">
        <v>535000</v>
      </c>
      <c r="F46" s="9">
        <v>1.2195121951219513E-2</v>
      </c>
      <c r="G46" s="9">
        <v>7.862309238802441E-3</v>
      </c>
    </row>
    <row r="47" spans="1:7">
      <c r="A47" t="s">
        <v>68</v>
      </c>
      <c r="D47" s="76">
        <v>13</v>
      </c>
      <c r="E47" s="25">
        <v>12783445</v>
      </c>
      <c r="F47" s="9">
        <v>0.15853658536585366</v>
      </c>
      <c r="G47" s="9">
        <v>0.18786429481723901</v>
      </c>
    </row>
    <row r="48" spans="1:7">
      <c r="B48" t="s">
        <v>60</v>
      </c>
      <c r="D48" s="76">
        <v>12</v>
      </c>
      <c r="E48" s="25">
        <v>12333445</v>
      </c>
      <c r="F48" s="9">
        <v>0.14634146341463414</v>
      </c>
      <c r="G48" s="9">
        <v>0.18125113751357341</v>
      </c>
    </row>
    <row r="49" spans="1:7">
      <c r="C49" t="s">
        <v>70</v>
      </c>
      <c r="D49" s="76">
        <v>12</v>
      </c>
      <c r="E49" s="25">
        <v>12333445</v>
      </c>
      <c r="F49" s="9">
        <v>0.14634146341463414</v>
      </c>
      <c r="G49" s="9">
        <v>0.18125113751357341</v>
      </c>
    </row>
    <row r="50" spans="1:7">
      <c r="B50" t="s">
        <v>71</v>
      </c>
      <c r="D50" s="76">
        <v>1</v>
      </c>
      <c r="E50" s="25">
        <v>450000</v>
      </c>
      <c r="F50" s="9">
        <v>1.2195121951219513E-2</v>
      </c>
      <c r="G50" s="9">
        <v>6.6131573036656045E-3</v>
      </c>
    </row>
    <row r="51" spans="1:7">
      <c r="C51" t="s">
        <v>96</v>
      </c>
      <c r="D51" s="76">
        <v>1</v>
      </c>
      <c r="E51" s="25">
        <v>450000</v>
      </c>
      <c r="F51" s="9">
        <v>1.2195121951219513E-2</v>
      </c>
      <c r="G51" s="9">
        <v>6.6131573036656045E-3</v>
      </c>
    </row>
    <row r="52" spans="1:7">
      <c r="A52" t="s">
        <v>51</v>
      </c>
      <c r="D52" s="76">
        <v>3</v>
      </c>
      <c r="E52" s="25">
        <v>3217000</v>
      </c>
      <c r="F52" s="9">
        <v>3.6585365853658534E-2</v>
      </c>
      <c r="G52" s="9">
        <v>4.7276726768649448E-2</v>
      </c>
    </row>
    <row r="53" spans="1:7">
      <c r="B53" t="s">
        <v>53</v>
      </c>
      <c r="D53" s="76">
        <v>3</v>
      </c>
      <c r="E53" s="25">
        <v>3217000</v>
      </c>
      <c r="F53" s="9">
        <v>3.6585365853658534E-2</v>
      </c>
      <c r="G53" s="9">
        <v>4.7276726768649448E-2</v>
      </c>
    </row>
    <row r="54" spans="1:7">
      <c r="C54" t="s">
        <v>54</v>
      </c>
      <c r="D54" s="76">
        <v>3</v>
      </c>
      <c r="E54" s="25">
        <v>3217000</v>
      </c>
      <c r="F54" s="9">
        <v>3.6585365853658534E-2</v>
      </c>
      <c r="G54" s="9">
        <v>4.7276726768649448E-2</v>
      </c>
    </row>
    <row r="55" spans="1:7">
      <c r="A55" t="s">
        <v>29</v>
      </c>
      <c r="D55" s="76">
        <v>82</v>
      </c>
      <c r="E55" s="25">
        <v>68046166.049999997</v>
      </c>
      <c r="F55" s="9">
        <v>1</v>
      </c>
      <c r="G5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1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28</v>
      </c>
    </row>
    <row r="3" spans="1:6">
      <c r="C3" s="75" t="s">
        <v>40</v>
      </c>
    </row>
    <row r="4" spans="1:6">
      <c r="A4" s="75" t="s">
        <v>39</v>
      </c>
      <c r="B4" s="75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109</v>
      </c>
      <c r="C5" s="76">
        <v>1</v>
      </c>
      <c r="D5" s="25">
        <v>675000</v>
      </c>
      <c r="E5" s="9">
        <v>9.0909090909090912E-2</v>
      </c>
      <c r="F5" s="9">
        <v>3.571527686046102E-3</v>
      </c>
    </row>
    <row r="6" spans="1:6">
      <c r="B6" t="s">
        <v>80</v>
      </c>
      <c r="C6" s="76">
        <v>1</v>
      </c>
      <c r="D6" s="25">
        <v>675000</v>
      </c>
      <c r="E6" s="9">
        <v>9.0909090909090912E-2</v>
      </c>
      <c r="F6" s="9">
        <v>3.571527686046102E-3</v>
      </c>
    </row>
    <row r="7" spans="1:6">
      <c r="C7" s="76"/>
      <c r="D7" s="25"/>
      <c r="E7" s="9"/>
      <c r="F7" s="9"/>
    </row>
    <row r="8" spans="1:6">
      <c r="A8" t="s">
        <v>126</v>
      </c>
      <c r="C8" s="76">
        <v>1</v>
      </c>
      <c r="D8" s="25">
        <v>2000000</v>
      </c>
      <c r="E8" s="9">
        <v>9.0909090909090912E-2</v>
      </c>
      <c r="F8" s="9">
        <v>1.0582304254951413E-2</v>
      </c>
    </row>
    <row r="9" spans="1:6">
      <c r="B9" t="s">
        <v>51</v>
      </c>
      <c r="C9" s="76">
        <v>1</v>
      </c>
      <c r="D9" s="25">
        <v>2000000</v>
      </c>
      <c r="E9" s="9">
        <v>9.0909090909090912E-2</v>
      </c>
      <c r="F9" s="9">
        <v>1.0582304254951413E-2</v>
      </c>
    </row>
    <row r="10" spans="1:6">
      <c r="C10" s="76"/>
      <c r="D10" s="25"/>
      <c r="E10" s="9"/>
      <c r="F10" s="9"/>
    </row>
    <row r="11" spans="1:6">
      <c r="A11" t="s">
        <v>111</v>
      </c>
      <c r="C11" s="76">
        <v>1</v>
      </c>
      <c r="D11" s="25">
        <v>144000</v>
      </c>
      <c r="E11" s="9">
        <v>9.0909090909090912E-2</v>
      </c>
      <c r="F11" s="9">
        <v>7.6192590635650178E-4</v>
      </c>
    </row>
    <row r="12" spans="1:6">
      <c r="B12" t="s">
        <v>78</v>
      </c>
      <c r="C12" s="76">
        <v>1</v>
      </c>
      <c r="D12" s="25">
        <v>144000</v>
      </c>
      <c r="E12" s="9">
        <v>9.0909090909090912E-2</v>
      </c>
      <c r="F12" s="9">
        <v>7.6192590635650178E-4</v>
      </c>
    </row>
    <row r="13" spans="1:6">
      <c r="C13" s="76"/>
      <c r="D13" s="25"/>
      <c r="E13" s="9"/>
      <c r="F13" s="9"/>
    </row>
    <row r="14" spans="1:6">
      <c r="A14" t="s">
        <v>122</v>
      </c>
      <c r="C14" s="76">
        <v>1</v>
      </c>
      <c r="D14" s="25">
        <v>100000</v>
      </c>
      <c r="E14" s="9">
        <v>9.0909090909090912E-2</v>
      </c>
      <c r="F14" s="9">
        <v>5.2911521274757068E-4</v>
      </c>
    </row>
    <row r="15" spans="1:6">
      <c r="B15" t="s">
        <v>51</v>
      </c>
      <c r="C15" s="76">
        <v>1</v>
      </c>
      <c r="D15" s="25">
        <v>100000</v>
      </c>
      <c r="E15" s="9">
        <v>9.0909090909090912E-2</v>
      </c>
      <c r="F15" s="9">
        <v>5.2911521274757068E-4</v>
      </c>
    </row>
    <row r="16" spans="1:6">
      <c r="C16" s="76"/>
      <c r="D16" s="25"/>
      <c r="E16" s="9"/>
      <c r="F16" s="9"/>
    </row>
    <row r="17" spans="1:6">
      <c r="A17" t="s">
        <v>104</v>
      </c>
      <c r="C17" s="76">
        <v>1</v>
      </c>
      <c r="D17" s="25">
        <v>125000</v>
      </c>
      <c r="E17" s="9">
        <v>9.0909090909090912E-2</v>
      </c>
      <c r="F17" s="9">
        <v>6.6139401593446332E-4</v>
      </c>
    </row>
    <row r="18" spans="1:6">
      <c r="B18" t="s">
        <v>56</v>
      </c>
      <c r="C18" s="76">
        <v>1</v>
      </c>
      <c r="D18" s="25">
        <v>125000</v>
      </c>
      <c r="E18" s="9">
        <v>9.0909090909090912E-2</v>
      </c>
      <c r="F18" s="9">
        <v>6.6139401593446332E-4</v>
      </c>
    </row>
    <row r="19" spans="1:6">
      <c r="C19" s="76"/>
      <c r="D19" s="25"/>
      <c r="E19" s="9"/>
      <c r="F19" s="9"/>
    </row>
    <row r="20" spans="1:6">
      <c r="A20" t="s">
        <v>44</v>
      </c>
      <c r="C20" s="76"/>
      <c r="D20" s="25"/>
      <c r="E20" s="9">
        <v>0</v>
      </c>
      <c r="F20" s="9">
        <v>0</v>
      </c>
    </row>
    <row r="21" spans="1:6">
      <c r="B21" t="s">
        <v>44</v>
      </c>
      <c r="C21" s="76"/>
      <c r="D21" s="25"/>
      <c r="E21" s="9">
        <v>0</v>
      </c>
      <c r="F21" s="9">
        <v>0</v>
      </c>
    </row>
    <row r="22" spans="1:6">
      <c r="C22" s="76"/>
      <c r="D22" s="25"/>
      <c r="E22" s="9"/>
      <c r="F22" s="9"/>
    </row>
    <row r="23" spans="1:6">
      <c r="A23" t="s">
        <v>107</v>
      </c>
      <c r="C23" s="76">
        <v>1</v>
      </c>
      <c r="D23" s="25">
        <v>127000</v>
      </c>
      <c r="E23" s="9">
        <v>9.0909090909090912E-2</v>
      </c>
      <c r="F23" s="9">
        <v>6.7197632018941482E-4</v>
      </c>
    </row>
    <row r="24" spans="1:6">
      <c r="B24" t="s">
        <v>59</v>
      </c>
      <c r="C24" s="76">
        <v>1</v>
      </c>
      <c r="D24" s="25">
        <v>127000</v>
      </c>
      <c r="E24" s="9">
        <v>9.0909090909090912E-2</v>
      </c>
      <c r="F24" s="9">
        <v>6.7197632018941482E-4</v>
      </c>
    </row>
    <row r="25" spans="1:6">
      <c r="C25" s="76"/>
      <c r="D25" s="25"/>
      <c r="E25" s="9"/>
      <c r="F25" s="9"/>
    </row>
    <row r="26" spans="1:6">
      <c r="A26" t="s">
        <v>116</v>
      </c>
      <c r="C26" s="76">
        <v>1</v>
      </c>
      <c r="D26" s="25">
        <v>55000</v>
      </c>
      <c r="E26" s="9">
        <v>9.0909090909090912E-2</v>
      </c>
      <c r="F26" s="9">
        <v>2.9101336701116388E-4</v>
      </c>
    </row>
    <row r="27" spans="1:6">
      <c r="B27" t="s">
        <v>78</v>
      </c>
      <c r="C27" s="76">
        <v>1</v>
      </c>
      <c r="D27" s="25">
        <v>55000</v>
      </c>
      <c r="E27" s="9">
        <v>9.0909090909090912E-2</v>
      </c>
      <c r="F27" s="9">
        <v>2.9101336701116388E-4</v>
      </c>
    </row>
    <row r="28" spans="1:6">
      <c r="C28" s="76"/>
      <c r="D28" s="25"/>
      <c r="E28" s="9"/>
      <c r="F28" s="9"/>
    </row>
    <row r="29" spans="1:6">
      <c r="A29" t="s">
        <v>113</v>
      </c>
      <c r="C29" s="76">
        <v>1</v>
      </c>
      <c r="D29" s="25">
        <v>567005</v>
      </c>
      <c r="E29" s="9">
        <v>9.0909090909090912E-2</v>
      </c>
      <c r="F29" s="9">
        <v>3.0001097120393632E-3</v>
      </c>
    </row>
    <row r="30" spans="1:6">
      <c r="B30" t="s">
        <v>78</v>
      </c>
      <c r="C30" s="76">
        <v>1</v>
      </c>
      <c r="D30" s="25">
        <v>567005</v>
      </c>
      <c r="E30" s="9">
        <v>9.0909090909090912E-2</v>
      </c>
      <c r="F30" s="9">
        <v>3.0001097120393632E-3</v>
      </c>
    </row>
    <row r="31" spans="1:6">
      <c r="C31" s="76"/>
      <c r="D31" s="25"/>
      <c r="E31" s="9"/>
      <c r="F31" s="9"/>
    </row>
    <row r="32" spans="1:6">
      <c r="A32" t="s">
        <v>120</v>
      </c>
      <c r="C32" s="76">
        <v>1</v>
      </c>
      <c r="D32" s="25">
        <v>500000</v>
      </c>
      <c r="E32" s="9">
        <v>9.0909090909090912E-2</v>
      </c>
      <c r="F32" s="9">
        <v>2.6455760637378533E-3</v>
      </c>
    </row>
    <row r="33" spans="1:6">
      <c r="B33" t="s">
        <v>68</v>
      </c>
      <c r="C33" s="76">
        <v>1</v>
      </c>
      <c r="D33" s="25">
        <v>500000</v>
      </c>
      <c r="E33" s="9">
        <v>9.0909090909090912E-2</v>
      </c>
      <c r="F33" s="9">
        <v>2.6455760637378533E-3</v>
      </c>
    </row>
    <row r="34" spans="1:6">
      <c r="C34" s="76"/>
      <c r="D34" s="25"/>
      <c r="E34" s="9"/>
      <c r="F34" s="9"/>
    </row>
    <row r="35" spans="1:6">
      <c r="A35" t="s">
        <v>118</v>
      </c>
      <c r="C35" s="76">
        <v>1</v>
      </c>
      <c r="D35" s="25">
        <v>180000000</v>
      </c>
      <c r="E35" s="9">
        <v>9.0909090909090912E-2</v>
      </c>
      <c r="F35" s="9">
        <v>0.95240738294562721</v>
      </c>
    </row>
    <row r="36" spans="1:6">
      <c r="B36" t="s">
        <v>68</v>
      </c>
      <c r="C36" s="76">
        <v>1</v>
      </c>
      <c r="D36" s="25">
        <v>180000000</v>
      </c>
      <c r="E36" s="9">
        <v>9.0909090909090912E-2</v>
      </c>
      <c r="F36" s="9">
        <v>0.95240738294562721</v>
      </c>
    </row>
    <row r="37" spans="1:6">
      <c r="C37" s="76"/>
      <c r="D37" s="25"/>
      <c r="E37" s="9"/>
      <c r="F37" s="9"/>
    </row>
    <row r="38" spans="1:6">
      <c r="A38" t="s">
        <v>124</v>
      </c>
      <c r="C38" s="76">
        <v>1</v>
      </c>
      <c r="D38" s="25">
        <v>4701750</v>
      </c>
      <c r="E38" s="9">
        <v>9.0909090909090912E-2</v>
      </c>
      <c r="F38" s="9">
        <v>2.4877674515358904E-2</v>
      </c>
    </row>
    <row r="39" spans="1:6">
      <c r="B39" t="s">
        <v>51</v>
      </c>
      <c r="C39" s="76">
        <v>1</v>
      </c>
      <c r="D39" s="25">
        <v>4701750</v>
      </c>
      <c r="E39" s="9">
        <v>9.0909090909090912E-2</v>
      </c>
      <c r="F39" s="9">
        <v>2.4877674515358904E-2</v>
      </c>
    </row>
    <row r="40" spans="1:6">
      <c r="C40" s="76"/>
      <c r="D40" s="25"/>
      <c r="E40" s="9"/>
      <c r="F40" s="9"/>
    </row>
    <row r="41" spans="1:6">
      <c r="A41" t="s">
        <v>29</v>
      </c>
      <c r="C41" s="76">
        <v>11</v>
      </c>
      <c r="D41" s="25">
        <v>188994755</v>
      </c>
      <c r="E41" s="9">
        <v>1</v>
      </c>
      <c r="F4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3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35</v>
      </c>
      <c r="C1" s="85" t="s">
        <v>26</v>
      </c>
      <c r="D1" s="85" t="s">
        <v>31</v>
      </c>
      <c r="E1" s="85" t="s">
        <v>27</v>
      </c>
      <c r="F1" s="85" t="s">
        <v>32</v>
      </c>
      <c r="G1" s="85" t="s">
        <v>36</v>
      </c>
      <c r="H1" s="85" t="s">
        <v>37</v>
      </c>
      <c r="I1" s="85" t="s">
        <v>38</v>
      </c>
      <c r="J1" s="85" t="s">
        <v>33</v>
      </c>
      <c r="K1" s="90" t="s">
        <v>42</v>
      </c>
      <c r="L1">
        <v>83</v>
      </c>
    </row>
    <row r="2" spans="1:12" ht="15">
      <c r="A2" s="104" t="s">
        <v>75</v>
      </c>
      <c r="B2" s="104" t="s">
        <v>127</v>
      </c>
      <c r="C2" s="104" t="s">
        <v>76</v>
      </c>
      <c r="D2" s="104" t="s">
        <v>77</v>
      </c>
      <c r="E2" s="104" t="s">
        <v>52</v>
      </c>
      <c r="F2" s="105">
        <v>1003003</v>
      </c>
      <c r="G2" s="106">
        <v>579950</v>
      </c>
      <c r="H2" s="104" t="s">
        <v>62</v>
      </c>
      <c r="I2" s="104" t="s">
        <v>62</v>
      </c>
      <c r="J2" s="107">
        <v>45267</v>
      </c>
    </row>
    <row r="3" spans="1:12" ht="15">
      <c r="A3" s="104" t="s">
        <v>75</v>
      </c>
      <c r="B3" s="104" t="s">
        <v>127</v>
      </c>
      <c r="C3" s="104" t="s">
        <v>76</v>
      </c>
      <c r="D3" s="104" t="s">
        <v>77</v>
      </c>
      <c r="E3" s="104" t="s">
        <v>52</v>
      </c>
      <c r="F3" s="105">
        <v>1003467</v>
      </c>
      <c r="G3" s="106">
        <v>550000</v>
      </c>
      <c r="H3" s="104" t="s">
        <v>62</v>
      </c>
      <c r="I3" s="104" t="s">
        <v>62</v>
      </c>
      <c r="J3" s="107">
        <v>45288</v>
      </c>
    </row>
    <row r="4" spans="1:12" ht="15">
      <c r="A4" s="104" t="s">
        <v>75</v>
      </c>
      <c r="B4" s="104" t="s">
        <v>127</v>
      </c>
      <c r="C4" s="104" t="s">
        <v>76</v>
      </c>
      <c r="D4" s="104" t="s">
        <v>77</v>
      </c>
      <c r="E4" s="104" t="s">
        <v>52</v>
      </c>
      <c r="F4" s="105">
        <v>1003526</v>
      </c>
      <c r="G4" s="106">
        <v>555000</v>
      </c>
      <c r="H4" s="104" t="s">
        <v>62</v>
      </c>
      <c r="I4" s="104" t="s">
        <v>62</v>
      </c>
      <c r="J4" s="107">
        <v>45289</v>
      </c>
    </row>
    <row r="5" spans="1:12" ht="15">
      <c r="A5" s="104" t="s">
        <v>75</v>
      </c>
      <c r="B5" s="104" t="s">
        <v>127</v>
      </c>
      <c r="C5" s="104" t="s">
        <v>76</v>
      </c>
      <c r="D5" s="104" t="s">
        <v>77</v>
      </c>
      <c r="E5" s="104" t="s">
        <v>52</v>
      </c>
      <c r="F5" s="105">
        <v>1003523</v>
      </c>
      <c r="G5" s="106">
        <v>563000</v>
      </c>
      <c r="H5" s="104" t="s">
        <v>62</v>
      </c>
      <c r="I5" s="104" t="s">
        <v>62</v>
      </c>
      <c r="J5" s="107">
        <v>45289</v>
      </c>
    </row>
    <row r="6" spans="1:12" ht="15">
      <c r="A6" s="104" t="s">
        <v>75</v>
      </c>
      <c r="B6" s="104" t="s">
        <v>127</v>
      </c>
      <c r="C6" s="104" t="s">
        <v>76</v>
      </c>
      <c r="D6" s="104" t="s">
        <v>77</v>
      </c>
      <c r="E6" s="104" t="s">
        <v>52</v>
      </c>
      <c r="F6" s="105">
        <v>1003112</v>
      </c>
      <c r="G6" s="106">
        <v>524000</v>
      </c>
      <c r="H6" s="104" t="s">
        <v>62</v>
      </c>
      <c r="I6" s="104" t="s">
        <v>62</v>
      </c>
      <c r="J6" s="107">
        <v>45272</v>
      </c>
    </row>
    <row r="7" spans="1:12" ht="15">
      <c r="A7" s="104" t="s">
        <v>75</v>
      </c>
      <c r="B7" s="104" t="s">
        <v>127</v>
      </c>
      <c r="C7" s="104" t="s">
        <v>76</v>
      </c>
      <c r="D7" s="104" t="s">
        <v>77</v>
      </c>
      <c r="E7" s="104" t="s">
        <v>52</v>
      </c>
      <c r="F7" s="105">
        <v>1003328</v>
      </c>
      <c r="G7" s="106">
        <v>620431</v>
      </c>
      <c r="H7" s="104" t="s">
        <v>62</v>
      </c>
      <c r="I7" s="104" t="s">
        <v>62</v>
      </c>
      <c r="J7" s="107">
        <v>45281</v>
      </c>
    </row>
    <row r="8" spans="1:12" ht="15">
      <c r="A8" s="104" t="s">
        <v>56</v>
      </c>
      <c r="B8" s="104" t="s">
        <v>128</v>
      </c>
      <c r="C8" s="104" t="s">
        <v>57</v>
      </c>
      <c r="D8" s="104" t="s">
        <v>58</v>
      </c>
      <c r="E8" s="104" t="s">
        <v>52</v>
      </c>
      <c r="F8" s="105">
        <v>1003552</v>
      </c>
      <c r="G8" s="106">
        <v>595900</v>
      </c>
      <c r="H8" s="104" t="s">
        <v>62</v>
      </c>
      <c r="I8" s="104" t="s">
        <v>62</v>
      </c>
      <c r="J8" s="107">
        <v>45289</v>
      </c>
    </row>
    <row r="9" spans="1:12" ht="15">
      <c r="A9" s="104" t="s">
        <v>56</v>
      </c>
      <c r="B9" s="104" t="s">
        <v>128</v>
      </c>
      <c r="C9" s="104" t="s">
        <v>81</v>
      </c>
      <c r="D9" s="104" t="s">
        <v>87</v>
      </c>
      <c r="E9" s="104" t="s">
        <v>52</v>
      </c>
      <c r="F9" s="105">
        <v>1003041</v>
      </c>
      <c r="G9" s="106">
        <v>1075000</v>
      </c>
      <c r="H9" s="104" t="s">
        <v>55</v>
      </c>
      <c r="I9" s="104" t="s">
        <v>62</v>
      </c>
      <c r="J9" s="107">
        <v>45268</v>
      </c>
    </row>
    <row r="10" spans="1:12" ht="15">
      <c r="A10" s="104" t="s">
        <v>56</v>
      </c>
      <c r="B10" s="104" t="s">
        <v>128</v>
      </c>
      <c r="C10" s="104" t="s">
        <v>81</v>
      </c>
      <c r="D10" s="104" t="s">
        <v>87</v>
      </c>
      <c r="E10" s="104" t="s">
        <v>98</v>
      </c>
      <c r="F10" s="105">
        <v>1003081</v>
      </c>
      <c r="G10" s="106">
        <v>329000</v>
      </c>
      <c r="H10" s="104" t="s">
        <v>55</v>
      </c>
      <c r="I10" s="104" t="s">
        <v>62</v>
      </c>
      <c r="J10" s="107">
        <v>45271</v>
      </c>
    </row>
    <row r="11" spans="1:12" ht="15">
      <c r="A11" s="104" t="s">
        <v>56</v>
      </c>
      <c r="B11" s="104" t="s">
        <v>128</v>
      </c>
      <c r="C11" s="104" t="s">
        <v>81</v>
      </c>
      <c r="D11" s="104" t="s">
        <v>87</v>
      </c>
      <c r="E11" s="104" t="s">
        <v>69</v>
      </c>
      <c r="F11" s="105">
        <v>1003171</v>
      </c>
      <c r="G11" s="106">
        <v>3201125</v>
      </c>
      <c r="H11" s="104" t="s">
        <v>62</v>
      </c>
      <c r="I11" s="104" t="s">
        <v>62</v>
      </c>
      <c r="J11" s="107">
        <v>45274</v>
      </c>
    </row>
    <row r="12" spans="1:12" ht="15">
      <c r="A12" s="104" t="s">
        <v>56</v>
      </c>
      <c r="B12" s="104" t="s">
        <v>128</v>
      </c>
      <c r="C12" s="104" t="s">
        <v>81</v>
      </c>
      <c r="D12" s="104" t="s">
        <v>87</v>
      </c>
      <c r="E12" s="104" t="s">
        <v>52</v>
      </c>
      <c r="F12" s="105">
        <v>1002956</v>
      </c>
      <c r="G12" s="116"/>
      <c r="H12" s="104" t="s">
        <v>55</v>
      </c>
      <c r="I12" s="104" t="s">
        <v>62</v>
      </c>
      <c r="J12" s="107">
        <v>45265</v>
      </c>
    </row>
    <row r="13" spans="1:12" ht="15">
      <c r="A13" s="104" t="s">
        <v>56</v>
      </c>
      <c r="B13" s="104" t="s">
        <v>128</v>
      </c>
      <c r="C13" s="104" t="s">
        <v>81</v>
      </c>
      <c r="D13" s="104" t="s">
        <v>87</v>
      </c>
      <c r="E13" s="104" t="s">
        <v>52</v>
      </c>
      <c r="F13" s="105">
        <v>1002893</v>
      </c>
      <c r="G13" s="106">
        <v>392000</v>
      </c>
      <c r="H13" s="104" t="s">
        <v>55</v>
      </c>
      <c r="I13" s="104" t="s">
        <v>62</v>
      </c>
      <c r="J13" s="107">
        <v>45265</v>
      </c>
    </row>
    <row r="14" spans="1:12" ht="15">
      <c r="A14" s="104" t="s">
        <v>56</v>
      </c>
      <c r="B14" s="104" t="s">
        <v>128</v>
      </c>
      <c r="C14" s="104" t="s">
        <v>57</v>
      </c>
      <c r="D14" s="104" t="s">
        <v>58</v>
      </c>
      <c r="E14" s="104" t="s">
        <v>52</v>
      </c>
      <c r="F14" s="105">
        <v>1003214</v>
      </c>
      <c r="G14" s="106">
        <v>612900</v>
      </c>
      <c r="H14" s="104" t="s">
        <v>55</v>
      </c>
      <c r="I14" s="104" t="s">
        <v>62</v>
      </c>
      <c r="J14" s="107">
        <v>45275</v>
      </c>
    </row>
    <row r="15" spans="1:12" ht="15">
      <c r="A15" s="104" t="s">
        <v>56</v>
      </c>
      <c r="B15" s="104" t="s">
        <v>128</v>
      </c>
      <c r="C15" s="104" t="s">
        <v>81</v>
      </c>
      <c r="D15" s="104" t="s">
        <v>87</v>
      </c>
      <c r="E15" s="104" t="s">
        <v>52</v>
      </c>
      <c r="F15" s="105">
        <v>1003169</v>
      </c>
      <c r="G15" s="106">
        <v>439000</v>
      </c>
      <c r="H15" s="104" t="s">
        <v>55</v>
      </c>
      <c r="I15" s="104" t="s">
        <v>62</v>
      </c>
      <c r="J15" s="107">
        <v>45274</v>
      </c>
    </row>
    <row r="16" spans="1:12" ht="15">
      <c r="A16" s="104" t="s">
        <v>59</v>
      </c>
      <c r="B16" s="104" t="s">
        <v>129</v>
      </c>
      <c r="C16" s="104" t="s">
        <v>91</v>
      </c>
      <c r="D16" s="104" t="s">
        <v>92</v>
      </c>
      <c r="E16" s="104" t="s">
        <v>52</v>
      </c>
      <c r="F16" s="105">
        <v>1003033</v>
      </c>
      <c r="G16" s="106">
        <v>500000</v>
      </c>
      <c r="H16" s="104" t="s">
        <v>55</v>
      </c>
      <c r="I16" s="104" t="s">
        <v>62</v>
      </c>
      <c r="J16" s="107">
        <v>45268</v>
      </c>
    </row>
    <row r="17" spans="1:10" ht="15">
      <c r="A17" s="104" t="s">
        <v>59</v>
      </c>
      <c r="B17" s="104" t="s">
        <v>129</v>
      </c>
      <c r="C17" s="104" t="s">
        <v>60</v>
      </c>
      <c r="D17" s="104" t="s">
        <v>61</v>
      </c>
      <c r="E17" s="104" t="s">
        <v>52</v>
      </c>
      <c r="F17" s="105">
        <v>1003430</v>
      </c>
      <c r="G17" s="106">
        <v>375000</v>
      </c>
      <c r="H17" s="104" t="s">
        <v>62</v>
      </c>
      <c r="I17" s="104" t="s">
        <v>62</v>
      </c>
      <c r="J17" s="107">
        <v>45288</v>
      </c>
    </row>
    <row r="18" spans="1:10" ht="15">
      <c r="A18" s="104" t="s">
        <v>59</v>
      </c>
      <c r="B18" s="104" t="s">
        <v>129</v>
      </c>
      <c r="C18" s="104" t="s">
        <v>60</v>
      </c>
      <c r="D18" s="104" t="s">
        <v>61</v>
      </c>
      <c r="E18" s="104" t="s">
        <v>52</v>
      </c>
      <c r="F18" s="105">
        <v>1003426</v>
      </c>
      <c r="G18" s="106">
        <v>757970.5</v>
      </c>
      <c r="H18" s="104" t="s">
        <v>62</v>
      </c>
      <c r="I18" s="104" t="s">
        <v>62</v>
      </c>
      <c r="J18" s="107">
        <v>45288</v>
      </c>
    </row>
    <row r="19" spans="1:10" ht="15">
      <c r="A19" s="104" t="s">
        <v>59</v>
      </c>
      <c r="B19" s="104" t="s">
        <v>129</v>
      </c>
      <c r="C19" s="104" t="s">
        <v>60</v>
      </c>
      <c r="D19" s="104" t="s">
        <v>61</v>
      </c>
      <c r="E19" s="104" t="s">
        <v>52</v>
      </c>
      <c r="F19" s="105">
        <v>1003424</v>
      </c>
      <c r="G19" s="106">
        <v>425000</v>
      </c>
      <c r="H19" s="104" t="s">
        <v>55</v>
      </c>
      <c r="I19" s="104" t="s">
        <v>62</v>
      </c>
      <c r="J19" s="107">
        <v>45288</v>
      </c>
    </row>
    <row r="20" spans="1:10" ht="15">
      <c r="A20" s="104" t="s">
        <v>59</v>
      </c>
      <c r="B20" s="104" t="s">
        <v>129</v>
      </c>
      <c r="C20" s="104" t="s">
        <v>60</v>
      </c>
      <c r="D20" s="104" t="s">
        <v>61</v>
      </c>
      <c r="E20" s="104" t="s">
        <v>52</v>
      </c>
      <c r="F20" s="105">
        <v>1003224</v>
      </c>
      <c r="G20" s="106">
        <v>680000</v>
      </c>
      <c r="H20" s="104" t="s">
        <v>62</v>
      </c>
      <c r="I20" s="104" t="s">
        <v>62</v>
      </c>
      <c r="J20" s="107">
        <v>45278</v>
      </c>
    </row>
    <row r="21" spans="1:10" ht="15">
      <c r="A21" s="104" t="s">
        <v>59</v>
      </c>
      <c r="B21" s="104" t="s">
        <v>129</v>
      </c>
      <c r="C21" s="104" t="s">
        <v>73</v>
      </c>
      <c r="D21" s="104" t="s">
        <v>74</v>
      </c>
      <c r="E21" s="104" t="s">
        <v>69</v>
      </c>
      <c r="F21" s="105">
        <v>1003410</v>
      </c>
      <c r="G21" s="106">
        <v>700066</v>
      </c>
      <c r="H21" s="104" t="s">
        <v>62</v>
      </c>
      <c r="I21" s="104" t="s">
        <v>62</v>
      </c>
      <c r="J21" s="107">
        <v>45287</v>
      </c>
    </row>
    <row r="22" spans="1:10" ht="15">
      <c r="A22" s="104" t="s">
        <v>59</v>
      </c>
      <c r="B22" s="104" t="s">
        <v>129</v>
      </c>
      <c r="C22" s="104" t="s">
        <v>73</v>
      </c>
      <c r="D22" s="104" t="s">
        <v>74</v>
      </c>
      <c r="E22" s="104" t="s">
        <v>69</v>
      </c>
      <c r="F22" s="105">
        <v>1003404</v>
      </c>
      <c r="G22" s="106">
        <v>477388</v>
      </c>
      <c r="H22" s="104" t="s">
        <v>62</v>
      </c>
      <c r="I22" s="104" t="s">
        <v>62</v>
      </c>
      <c r="J22" s="107">
        <v>45287</v>
      </c>
    </row>
    <row r="23" spans="1:10" ht="15">
      <c r="A23" s="104" t="s">
        <v>59</v>
      </c>
      <c r="B23" s="104" t="s">
        <v>129</v>
      </c>
      <c r="C23" s="104" t="s">
        <v>60</v>
      </c>
      <c r="D23" s="104" t="s">
        <v>61</v>
      </c>
      <c r="E23" s="104" t="s">
        <v>52</v>
      </c>
      <c r="F23" s="105">
        <v>1003380</v>
      </c>
      <c r="G23" s="106">
        <v>505000</v>
      </c>
      <c r="H23" s="104" t="s">
        <v>55</v>
      </c>
      <c r="I23" s="104" t="s">
        <v>62</v>
      </c>
      <c r="J23" s="107">
        <v>45286</v>
      </c>
    </row>
    <row r="24" spans="1:10" ht="15">
      <c r="A24" s="104" t="s">
        <v>59</v>
      </c>
      <c r="B24" s="104" t="s">
        <v>129</v>
      </c>
      <c r="C24" s="104" t="s">
        <v>60</v>
      </c>
      <c r="D24" s="104" t="s">
        <v>61</v>
      </c>
      <c r="E24" s="104" t="s">
        <v>52</v>
      </c>
      <c r="F24" s="105">
        <v>1003351</v>
      </c>
      <c r="G24" s="106">
        <v>778967.5</v>
      </c>
      <c r="H24" s="104" t="s">
        <v>62</v>
      </c>
      <c r="I24" s="104" t="s">
        <v>62</v>
      </c>
      <c r="J24" s="107">
        <v>45282</v>
      </c>
    </row>
    <row r="25" spans="1:10" ht="15">
      <c r="A25" s="104" t="s">
        <v>59</v>
      </c>
      <c r="B25" s="104" t="s">
        <v>129</v>
      </c>
      <c r="C25" s="104" t="s">
        <v>60</v>
      </c>
      <c r="D25" s="104" t="s">
        <v>61</v>
      </c>
      <c r="E25" s="104" t="s">
        <v>52</v>
      </c>
      <c r="F25" s="105">
        <v>1003279</v>
      </c>
      <c r="G25" s="106">
        <v>540000</v>
      </c>
      <c r="H25" s="104" t="s">
        <v>55</v>
      </c>
      <c r="I25" s="104" t="s">
        <v>62</v>
      </c>
      <c r="J25" s="107">
        <v>45280</v>
      </c>
    </row>
    <row r="26" spans="1:10" ht="15">
      <c r="A26" s="104" t="s">
        <v>59</v>
      </c>
      <c r="B26" s="104" t="s">
        <v>129</v>
      </c>
      <c r="C26" s="104" t="s">
        <v>73</v>
      </c>
      <c r="D26" s="104" t="s">
        <v>74</v>
      </c>
      <c r="E26" s="104" t="s">
        <v>69</v>
      </c>
      <c r="F26" s="105">
        <v>1002810</v>
      </c>
      <c r="G26" s="106">
        <v>395122</v>
      </c>
      <c r="H26" s="104" t="s">
        <v>62</v>
      </c>
      <c r="I26" s="104" t="s">
        <v>62</v>
      </c>
      <c r="J26" s="107">
        <v>45261</v>
      </c>
    </row>
    <row r="27" spans="1:10" ht="15">
      <c r="A27" s="104" t="s">
        <v>59</v>
      </c>
      <c r="B27" s="104" t="s">
        <v>129</v>
      </c>
      <c r="C27" s="104" t="s">
        <v>71</v>
      </c>
      <c r="D27" s="104" t="s">
        <v>72</v>
      </c>
      <c r="E27" s="104" t="s">
        <v>52</v>
      </c>
      <c r="F27" s="105">
        <v>1003308</v>
      </c>
      <c r="G27" s="106">
        <v>650000</v>
      </c>
      <c r="H27" s="104" t="s">
        <v>55</v>
      </c>
      <c r="I27" s="104" t="s">
        <v>62</v>
      </c>
      <c r="J27" s="107">
        <v>45281</v>
      </c>
    </row>
    <row r="28" spans="1:10" ht="15">
      <c r="A28" s="104" t="s">
        <v>59</v>
      </c>
      <c r="B28" s="104" t="s">
        <v>129</v>
      </c>
      <c r="C28" s="104" t="s">
        <v>60</v>
      </c>
      <c r="D28" s="104" t="s">
        <v>61</v>
      </c>
      <c r="E28" s="104" t="s">
        <v>52</v>
      </c>
      <c r="F28" s="105">
        <v>1003018</v>
      </c>
      <c r="G28" s="106">
        <v>703662.5</v>
      </c>
      <c r="H28" s="104" t="s">
        <v>62</v>
      </c>
      <c r="I28" s="104" t="s">
        <v>62</v>
      </c>
      <c r="J28" s="107">
        <v>45268</v>
      </c>
    </row>
    <row r="29" spans="1:10" ht="15">
      <c r="A29" s="104" t="s">
        <v>59</v>
      </c>
      <c r="B29" s="104" t="s">
        <v>129</v>
      </c>
      <c r="C29" s="104" t="s">
        <v>60</v>
      </c>
      <c r="D29" s="104" t="s">
        <v>61</v>
      </c>
      <c r="E29" s="104" t="s">
        <v>52</v>
      </c>
      <c r="F29" s="105">
        <v>1003007</v>
      </c>
      <c r="G29" s="106">
        <v>745000</v>
      </c>
      <c r="H29" s="104" t="s">
        <v>55</v>
      </c>
      <c r="I29" s="104" t="s">
        <v>62</v>
      </c>
      <c r="J29" s="107">
        <v>45267</v>
      </c>
    </row>
    <row r="30" spans="1:10" ht="15">
      <c r="A30" s="104" t="s">
        <v>59</v>
      </c>
      <c r="B30" s="104" t="s">
        <v>129</v>
      </c>
      <c r="C30" s="104" t="s">
        <v>60</v>
      </c>
      <c r="D30" s="104" t="s">
        <v>61</v>
      </c>
      <c r="E30" s="104" t="s">
        <v>52</v>
      </c>
      <c r="F30" s="105">
        <v>1003433</v>
      </c>
      <c r="G30" s="106">
        <v>375000</v>
      </c>
      <c r="H30" s="104" t="s">
        <v>62</v>
      </c>
      <c r="I30" s="104" t="s">
        <v>62</v>
      </c>
      <c r="J30" s="107">
        <v>45288</v>
      </c>
    </row>
    <row r="31" spans="1:10" ht="15">
      <c r="A31" s="104" t="s">
        <v>59</v>
      </c>
      <c r="B31" s="104" t="s">
        <v>129</v>
      </c>
      <c r="C31" s="104" t="s">
        <v>73</v>
      </c>
      <c r="D31" s="104" t="s">
        <v>74</v>
      </c>
      <c r="E31" s="104" t="s">
        <v>69</v>
      </c>
      <c r="F31" s="105">
        <v>1003320</v>
      </c>
      <c r="G31" s="106">
        <v>418490</v>
      </c>
      <c r="H31" s="104" t="s">
        <v>62</v>
      </c>
      <c r="I31" s="104" t="s">
        <v>62</v>
      </c>
      <c r="J31" s="107">
        <v>45281</v>
      </c>
    </row>
    <row r="32" spans="1:10" ht="15">
      <c r="A32" s="104" t="s">
        <v>59</v>
      </c>
      <c r="B32" s="104" t="s">
        <v>129</v>
      </c>
      <c r="C32" s="104" t="s">
        <v>60</v>
      </c>
      <c r="D32" s="104" t="s">
        <v>61</v>
      </c>
      <c r="E32" s="104" t="s">
        <v>52</v>
      </c>
      <c r="F32" s="105">
        <v>1003415</v>
      </c>
      <c r="G32" s="106">
        <v>1250000</v>
      </c>
      <c r="H32" s="104" t="s">
        <v>55</v>
      </c>
      <c r="I32" s="104" t="s">
        <v>62</v>
      </c>
      <c r="J32" s="107">
        <v>45287</v>
      </c>
    </row>
    <row r="33" spans="1:10" ht="15">
      <c r="A33" s="104" t="s">
        <v>59</v>
      </c>
      <c r="B33" s="104" t="s">
        <v>129</v>
      </c>
      <c r="C33" s="104" t="s">
        <v>60</v>
      </c>
      <c r="D33" s="104" t="s">
        <v>61</v>
      </c>
      <c r="E33" s="104" t="s">
        <v>52</v>
      </c>
      <c r="F33" s="105">
        <v>1002988</v>
      </c>
      <c r="G33" s="106">
        <v>1150000</v>
      </c>
      <c r="H33" s="104" t="s">
        <v>55</v>
      </c>
      <c r="I33" s="104" t="s">
        <v>62</v>
      </c>
      <c r="J33" s="107">
        <v>45267</v>
      </c>
    </row>
    <row r="34" spans="1:10" ht="15">
      <c r="A34" s="104" t="s">
        <v>59</v>
      </c>
      <c r="B34" s="104" t="s">
        <v>129</v>
      </c>
      <c r="C34" s="104" t="s">
        <v>60</v>
      </c>
      <c r="D34" s="104" t="s">
        <v>61</v>
      </c>
      <c r="E34" s="104" t="s">
        <v>52</v>
      </c>
      <c r="F34" s="105">
        <v>1002786</v>
      </c>
      <c r="G34" s="106">
        <v>750000</v>
      </c>
      <c r="H34" s="104" t="s">
        <v>55</v>
      </c>
      <c r="I34" s="104" t="s">
        <v>62</v>
      </c>
      <c r="J34" s="107">
        <v>45261</v>
      </c>
    </row>
    <row r="35" spans="1:10" ht="15">
      <c r="A35" s="104" t="s">
        <v>59</v>
      </c>
      <c r="B35" s="104" t="s">
        <v>129</v>
      </c>
      <c r="C35" s="104" t="s">
        <v>66</v>
      </c>
      <c r="D35" s="104" t="s">
        <v>67</v>
      </c>
      <c r="E35" s="104" t="s">
        <v>52</v>
      </c>
      <c r="F35" s="105">
        <v>1002803</v>
      </c>
      <c r="G35" s="106">
        <v>1350000</v>
      </c>
      <c r="H35" s="104" t="s">
        <v>55</v>
      </c>
      <c r="I35" s="104" t="s">
        <v>62</v>
      </c>
      <c r="J35" s="107">
        <v>45261</v>
      </c>
    </row>
    <row r="36" spans="1:10" ht="15">
      <c r="A36" s="104" t="s">
        <v>59</v>
      </c>
      <c r="B36" s="104" t="s">
        <v>129</v>
      </c>
      <c r="C36" s="104" t="s">
        <v>66</v>
      </c>
      <c r="D36" s="104" t="s">
        <v>67</v>
      </c>
      <c r="E36" s="104" t="s">
        <v>52</v>
      </c>
      <c r="F36" s="105">
        <v>1003247</v>
      </c>
      <c r="G36" s="106">
        <v>445000</v>
      </c>
      <c r="H36" s="104" t="s">
        <v>55</v>
      </c>
      <c r="I36" s="104" t="s">
        <v>62</v>
      </c>
      <c r="J36" s="107">
        <v>45279</v>
      </c>
    </row>
    <row r="37" spans="1:10" ht="15">
      <c r="A37" s="104" t="s">
        <v>59</v>
      </c>
      <c r="B37" s="104" t="s">
        <v>129</v>
      </c>
      <c r="C37" s="104" t="s">
        <v>60</v>
      </c>
      <c r="D37" s="104" t="s">
        <v>61</v>
      </c>
      <c r="E37" s="104" t="s">
        <v>52</v>
      </c>
      <c r="F37" s="105">
        <v>1003495</v>
      </c>
      <c r="G37" s="106">
        <v>420000</v>
      </c>
      <c r="H37" s="104" t="s">
        <v>62</v>
      </c>
      <c r="I37" s="104" t="s">
        <v>62</v>
      </c>
      <c r="J37" s="107">
        <v>45289</v>
      </c>
    </row>
    <row r="38" spans="1:10" ht="15">
      <c r="A38" s="104" t="s">
        <v>59</v>
      </c>
      <c r="B38" s="104" t="s">
        <v>129</v>
      </c>
      <c r="C38" s="104" t="s">
        <v>60</v>
      </c>
      <c r="D38" s="104" t="s">
        <v>61</v>
      </c>
      <c r="E38" s="104" t="s">
        <v>52</v>
      </c>
      <c r="F38" s="105">
        <v>1003444</v>
      </c>
      <c r="G38" s="106">
        <v>389650</v>
      </c>
      <c r="H38" s="104" t="s">
        <v>62</v>
      </c>
      <c r="I38" s="104" t="s">
        <v>62</v>
      </c>
      <c r="J38" s="107">
        <v>45288</v>
      </c>
    </row>
    <row r="39" spans="1:10" ht="15">
      <c r="A39" s="104" t="s">
        <v>59</v>
      </c>
      <c r="B39" s="104" t="s">
        <v>129</v>
      </c>
      <c r="C39" s="104" t="s">
        <v>73</v>
      </c>
      <c r="D39" s="104" t="s">
        <v>74</v>
      </c>
      <c r="E39" s="104" t="s">
        <v>69</v>
      </c>
      <c r="F39" s="105">
        <v>1003440</v>
      </c>
      <c r="G39" s="106">
        <v>437990</v>
      </c>
      <c r="H39" s="104" t="s">
        <v>62</v>
      </c>
      <c r="I39" s="104" t="s">
        <v>62</v>
      </c>
      <c r="J39" s="107">
        <v>45288</v>
      </c>
    </row>
    <row r="40" spans="1:10" ht="15">
      <c r="A40" s="104" t="s">
        <v>59</v>
      </c>
      <c r="B40" s="104" t="s">
        <v>129</v>
      </c>
      <c r="C40" s="104" t="s">
        <v>73</v>
      </c>
      <c r="D40" s="104" t="s">
        <v>74</v>
      </c>
      <c r="E40" s="104" t="s">
        <v>69</v>
      </c>
      <c r="F40" s="105">
        <v>1003461</v>
      </c>
      <c r="G40" s="106">
        <v>399990</v>
      </c>
      <c r="H40" s="104" t="s">
        <v>62</v>
      </c>
      <c r="I40" s="104" t="s">
        <v>62</v>
      </c>
      <c r="J40" s="107">
        <v>45288</v>
      </c>
    </row>
    <row r="41" spans="1:10" ht="15">
      <c r="A41" s="104" t="s">
        <v>59</v>
      </c>
      <c r="B41" s="104" t="s">
        <v>129</v>
      </c>
      <c r="C41" s="104" t="s">
        <v>66</v>
      </c>
      <c r="D41" s="104" t="s">
        <v>67</v>
      </c>
      <c r="E41" s="104" t="s">
        <v>52</v>
      </c>
      <c r="F41" s="105">
        <v>1003544</v>
      </c>
      <c r="G41" s="106">
        <v>1170000</v>
      </c>
      <c r="H41" s="104" t="s">
        <v>55</v>
      </c>
      <c r="I41" s="104" t="s">
        <v>62</v>
      </c>
      <c r="J41" s="107">
        <v>45289</v>
      </c>
    </row>
    <row r="42" spans="1:10" ht="15">
      <c r="A42" s="104" t="s">
        <v>59</v>
      </c>
      <c r="B42" s="104" t="s">
        <v>129</v>
      </c>
      <c r="C42" s="104" t="s">
        <v>66</v>
      </c>
      <c r="D42" s="104" t="s">
        <v>67</v>
      </c>
      <c r="E42" s="104" t="s">
        <v>52</v>
      </c>
      <c r="F42" s="105">
        <v>1003185</v>
      </c>
      <c r="G42" s="106">
        <v>650000</v>
      </c>
      <c r="H42" s="104" t="s">
        <v>55</v>
      </c>
      <c r="I42" s="104" t="s">
        <v>62</v>
      </c>
      <c r="J42" s="107">
        <v>45275</v>
      </c>
    </row>
    <row r="43" spans="1:10" ht="15">
      <c r="A43" s="104" t="s">
        <v>59</v>
      </c>
      <c r="B43" s="104" t="s">
        <v>129</v>
      </c>
      <c r="C43" s="104" t="s">
        <v>60</v>
      </c>
      <c r="D43" s="104" t="s">
        <v>61</v>
      </c>
      <c r="E43" s="104" t="s">
        <v>52</v>
      </c>
      <c r="F43" s="105">
        <v>1003540</v>
      </c>
      <c r="G43" s="106">
        <v>1023990.55</v>
      </c>
      <c r="H43" s="104" t="s">
        <v>62</v>
      </c>
      <c r="I43" s="104" t="s">
        <v>62</v>
      </c>
      <c r="J43" s="107">
        <v>45289</v>
      </c>
    </row>
    <row r="44" spans="1:10" ht="15">
      <c r="A44" s="104" t="s">
        <v>59</v>
      </c>
      <c r="B44" s="104" t="s">
        <v>129</v>
      </c>
      <c r="C44" s="104" t="s">
        <v>60</v>
      </c>
      <c r="D44" s="104" t="s">
        <v>61</v>
      </c>
      <c r="E44" s="104" t="s">
        <v>86</v>
      </c>
      <c r="F44" s="105">
        <v>1003166</v>
      </c>
      <c r="G44" s="106">
        <v>400000</v>
      </c>
      <c r="H44" s="104" t="s">
        <v>55</v>
      </c>
      <c r="I44" s="104" t="s">
        <v>62</v>
      </c>
      <c r="J44" s="107">
        <v>45274</v>
      </c>
    </row>
    <row r="45" spans="1:10" ht="15">
      <c r="A45" s="104" t="s">
        <v>59</v>
      </c>
      <c r="B45" s="104" t="s">
        <v>129</v>
      </c>
      <c r="C45" s="104" t="s">
        <v>60</v>
      </c>
      <c r="D45" s="104" t="s">
        <v>61</v>
      </c>
      <c r="E45" s="104" t="s">
        <v>52</v>
      </c>
      <c r="F45" s="105">
        <v>1003519</v>
      </c>
      <c r="G45" s="106">
        <v>927339</v>
      </c>
      <c r="H45" s="104" t="s">
        <v>62</v>
      </c>
      <c r="I45" s="104" t="s">
        <v>62</v>
      </c>
      <c r="J45" s="107">
        <v>45289</v>
      </c>
    </row>
    <row r="46" spans="1:10" ht="15">
      <c r="A46" s="104" t="s">
        <v>59</v>
      </c>
      <c r="B46" s="104" t="s">
        <v>129</v>
      </c>
      <c r="C46" s="104" t="s">
        <v>60</v>
      </c>
      <c r="D46" s="104" t="s">
        <v>61</v>
      </c>
      <c r="E46" s="104" t="s">
        <v>98</v>
      </c>
      <c r="F46" s="105">
        <v>1003163</v>
      </c>
      <c r="G46" s="106">
        <v>289999</v>
      </c>
      <c r="H46" s="104" t="s">
        <v>55</v>
      </c>
      <c r="I46" s="104" t="s">
        <v>62</v>
      </c>
      <c r="J46" s="107">
        <v>45274</v>
      </c>
    </row>
    <row r="47" spans="1:10" ht="15">
      <c r="A47" s="104" t="s">
        <v>59</v>
      </c>
      <c r="B47" s="104" t="s">
        <v>129</v>
      </c>
      <c r="C47" s="104" t="s">
        <v>66</v>
      </c>
      <c r="D47" s="104" t="s">
        <v>67</v>
      </c>
      <c r="E47" s="104" t="s">
        <v>52</v>
      </c>
      <c r="F47" s="105">
        <v>1003508</v>
      </c>
      <c r="G47" s="106">
        <v>1700000</v>
      </c>
      <c r="H47" s="104" t="s">
        <v>55</v>
      </c>
      <c r="I47" s="104" t="s">
        <v>62</v>
      </c>
      <c r="J47" s="107">
        <v>45289</v>
      </c>
    </row>
    <row r="48" spans="1:10" ht="15">
      <c r="A48" s="104" t="s">
        <v>59</v>
      </c>
      <c r="B48" s="104" t="s">
        <v>129</v>
      </c>
      <c r="C48" s="104" t="s">
        <v>73</v>
      </c>
      <c r="D48" s="104" t="s">
        <v>101</v>
      </c>
      <c r="E48" s="104" t="s">
        <v>100</v>
      </c>
      <c r="F48" s="105">
        <v>1003511</v>
      </c>
      <c r="G48" s="106">
        <v>393750</v>
      </c>
      <c r="H48" s="104" t="s">
        <v>55</v>
      </c>
      <c r="I48" s="104" t="s">
        <v>62</v>
      </c>
      <c r="J48" s="107">
        <v>45289</v>
      </c>
    </row>
    <row r="49" spans="1:10" ht="15">
      <c r="A49" s="104" t="s">
        <v>63</v>
      </c>
      <c r="B49" s="104" t="s">
        <v>130</v>
      </c>
      <c r="C49" s="104" t="s">
        <v>64</v>
      </c>
      <c r="D49" s="104" t="s">
        <v>65</v>
      </c>
      <c r="E49" s="104" t="s">
        <v>52</v>
      </c>
      <c r="F49" s="105">
        <v>1003237</v>
      </c>
      <c r="G49" s="106">
        <v>760000</v>
      </c>
      <c r="H49" s="104" t="s">
        <v>55</v>
      </c>
      <c r="I49" s="104" t="s">
        <v>62</v>
      </c>
      <c r="J49" s="107">
        <v>45278</v>
      </c>
    </row>
    <row r="50" spans="1:10" ht="15">
      <c r="A50" s="104" t="s">
        <v>80</v>
      </c>
      <c r="B50" s="104" t="s">
        <v>131</v>
      </c>
      <c r="C50" s="104" t="s">
        <v>66</v>
      </c>
      <c r="D50" s="104" t="s">
        <v>85</v>
      </c>
      <c r="E50" s="104" t="s">
        <v>69</v>
      </c>
      <c r="F50" s="105">
        <v>1002834</v>
      </c>
      <c r="G50" s="106">
        <v>800000</v>
      </c>
      <c r="H50" s="104" t="s">
        <v>55</v>
      </c>
      <c r="I50" s="104" t="s">
        <v>62</v>
      </c>
      <c r="J50" s="107">
        <v>45264</v>
      </c>
    </row>
    <row r="51" spans="1:10" ht="15">
      <c r="A51" s="104" t="s">
        <v>80</v>
      </c>
      <c r="B51" s="104" t="s">
        <v>131</v>
      </c>
      <c r="C51" s="104" t="s">
        <v>66</v>
      </c>
      <c r="D51" s="104" t="s">
        <v>85</v>
      </c>
      <c r="E51" s="104" t="s">
        <v>86</v>
      </c>
      <c r="F51" s="105">
        <v>1003503</v>
      </c>
      <c r="G51" s="106">
        <v>722500</v>
      </c>
      <c r="H51" s="104" t="s">
        <v>55</v>
      </c>
      <c r="I51" s="104" t="s">
        <v>62</v>
      </c>
      <c r="J51" s="107">
        <v>45289</v>
      </c>
    </row>
    <row r="52" spans="1:10" ht="15">
      <c r="A52" s="104" t="s">
        <v>80</v>
      </c>
      <c r="B52" s="104" t="s">
        <v>131</v>
      </c>
      <c r="C52" s="104" t="s">
        <v>81</v>
      </c>
      <c r="D52" s="104" t="s">
        <v>82</v>
      </c>
      <c r="E52" s="104" t="s">
        <v>52</v>
      </c>
      <c r="F52" s="105">
        <v>1002796</v>
      </c>
      <c r="G52" s="106">
        <v>528500</v>
      </c>
      <c r="H52" s="104" t="s">
        <v>55</v>
      </c>
      <c r="I52" s="104" t="s">
        <v>62</v>
      </c>
      <c r="J52" s="107">
        <v>45261</v>
      </c>
    </row>
    <row r="53" spans="1:10" ht="15">
      <c r="A53" s="104" t="s">
        <v>80</v>
      </c>
      <c r="B53" s="104" t="s">
        <v>131</v>
      </c>
      <c r="C53" s="104" t="s">
        <v>66</v>
      </c>
      <c r="D53" s="104" t="s">
        <v>85</v>
      </c>
      <c r="E53" s="104" t="s">
        <v>52</v>
      </c>
      <c r="F53" s="105">
        <v>1002971</v>
      </c>
      <c r="G53" s="106">
        <v>1050000</v>
      </c>
      <c r="H53" s="104" t="s">
        <v>55</v>
      </c>
      <c r="I53" s="104" t="s">
        <v>62</v>
      </c>
      <c r="J53" s="107">
        <v>45266</v>
      </c>
    </row>
    <row r="54" spans="1:10" ht="15">
      <c r="A54" s="104" t="s">
        <v>80</v>
      </c>
      <c r="B54" s="104" t="s">
        <v>131</v>
      </c>
      <c r="C54" s="104" t="s">
        <v>66</v>
      </c>
      <c r="D54" s="104" t="s">
        <v>85</v>
      </c>
      <c r="E54" s="104" t="s">
        <v>69</v>
      </c>
      <c r="F54" s="105">
        <v>1003385</v>
      </c>
      <c r="G54" s="106">
        <v>1055000</v>
      </c>
      <c r="H54" s="104" t="s">
        <v>55</v>
      </c>
      <c r="I54" s="104" t="s">
        <v>62</v>
      </c>
      <c r="J54" s="107">
        <v>45286</v>
      </c>
    </row>
    <row r="55" spans="1:10" ht="15">
      <c r="A55" s="104" t="s">
        <v>80</v>
      </c>
      <c r="B55" s="104" t="s">
        <v>131</v>
      </c>
      <c r="C55" s="104" t="s">
        <v>81</v>
      </c>
      <c r="D55" s="104" t="s">
        <v>82</v>
      </c>
      <c r="E55" s="104" t="s">
        <v>52</v>
      </c>
      <c r="F55" s="105">
        <v>1003481</v>
      </c>
      <c r="G55" s="106">
        <v>7000000</v>
      </c>
      <c r="H55" s="104" t="s">
        <v>55</v>
      </c>
      <c r="I55" s="104" t="s">
        <v>62</v>
      </c>
      <c r="J55" s="107">
        <v>45288</v>
      </c>
    </row>
    <row r="56" spans="1:10" ht="15">
      <c r="A56" s="104" t="s">
        <v>80</v>
      </c>
      <c r="B56" s="104" t="s">
        <v>131</v>
      </c>
      <c r="C56" s="104" t="s">
        <v>66</v>
      </c>
      <c r="D56" s="104" t="s">
        <v>85</v>
      </c>
      <c r="E56" s="104" t="s">
        <v>52</v>
      </c>
      <c r="F56" s="105">
        <v>1003550</v>
      </c>
      <c r="G56" s="106">
        <v>1100000</v>
      </c>
      <c r="H56" s="104" t="s">
        <v>55</v>
      </c>
      <c r="I56" s="104" t="s">
        <v>62</v>
      </c>
      <c r="J56" s="107">
        <v>45289</v>
      </c>
    </row>
    <row r="57" spans="1:10" ht="15">
      <c r="A57" s="104" t="s">
        <v>78</v>
      </c>
      <c r="B57" s="104" t="s">
        <v>132</v>
      </c>
      <c r="C57" s="104" t="s">
        <v>60</v>
      </c>
      <c r="D57" s="104" t="s">
        <v>83</v>
      </c>
      <c r="E57" s="104" t="s">
        <v>52</v>
      </c>
      <c r="F57" s="105">
        <v>1002820</v>
      </c>
      <c r="G57" s="106">
        <v>850000</v>
      </c>
      <c r="H57" s="104" t="s">
        <v>55</v>
      </c>
      <c r="I57" s="104" t="s">
        <v>62</v>
      </c>
      <c r="J57" s="107">
        <v>45261</v>
      </c>
    </row>
    <row r="58" spans="1:10" ht="15">
      <c r="A58" s="104" t="s">
        <v>78</v>
      </c>
      <c r="B58" s="104" t="s">
        <v>132</v>
      </c>
      <c r="C58" s="104" t="s">
        <v>71</v>
      </c>
      <c r="D58" s="104" t="s">
        <v>84</v>
      </c>
      <c r="E58" s="104" t="s">
        <v>52</v>
      </c>
      <c r="F58" s="105">
        <v>1002826</v>
      </c>
      <c r="G58" s="106">
        <v>883500</v>
      </c>
      <c r="H58" s="104" t="s">
        <v>55</v>
      </c>
      <c r="I58" s="104" t="s">
        <v>62</v>
      </c>
      <c r="J58" s="107">
        <v>45261</v>
      </c>
    </row>
    <row r="59" spans="1:10" ht="15">
      <c r="A59" s="104" t="s">
        <v>78</v>
      </c>
      <c r="B59" s="104" t="s">
        <v>132</v>
      </c>
      <c r="C59" s="104" t="s">
        <v>71</v>
      </c>
      <c r="D59" s="104" t="s">
        <v>84</v>
      </c>
      <c r="E59" s="104" t="s">
        <v>52</v>
      </c>
      <c r="F59" s="105">
        <v>1003528</v>
      </c>
      <c r="G59" s="106">
        <v>475000</v>
      </c>
      <c r="H59" s="104" t="s">
        <v>55</v>
      </c>
      <c r="I59" s="104" t="s">
        <v>62</v>
      </c>
      <c r="J59" s="107">
        <v>45289</v>
      </c>
    </row>
    <row r="60" spans="1:10" ht="15">
      <c r="A60" s="104" t="s">
        <v>78</v>
      </c>
      <c r="B60" s="104" t="s">
        <v>132</v>
      </c>
      <c r="C60" s="104" t="s">
        <v>71</v>
      </c>
      <c r="D60" s="104" t="s">
        <v>79</v>
      </c>
      <c r="E60" s="104" t="s">
        <v>52</v>
      </c>
      <c r="F60" s="105">
        <v>1002787</v>
      </c>
      <c r="G60" s="106">
        <v>845960</v>
      </c>
      <c r="H60" s="104" t="s">
        <v>55</v>
      </c>
      <c r="I60" s="104" t="s">
        <v>62</v>
      </c>
      <c r="J60" s="107">
        <v>45261</v>
      </c>
    </row>
    <row r="61" spans="1:10" ht="15">
      <c r="A61" s="104" t="s">
        <v>78</v>
      </c>
      <c r="B61" s="104" t="s">
        <v>132</v>
      </c>
      <c r="C61" s="104" t="s">
        <v>60</v>
      </c>
      <c r="D61" s="104" t="s">
        <v>93</v>
      </c>
      <c r="E61" s="104" t="s">
        <v>52</v>
      </c>
      <c r="F61" s="105">
        <v>1003451</v>
      </c>
      <c r="G61" s="106">
        <v>769000</v>
      </c>
      <c r="H61" s="104" t="s">
        <v>55</v>
      </c>
      <c r="I61" s="104" t="s">
        <v>62</v>
      </c>
      <c r="J61" s="107">
        <v>45288</v>
      </c>
    </row>
    <row r="62" spans="1:10" ht="15">
      <c r="A62" s="104" t="s">
        <v>78</v>
      </c>
      <c r="B62" s="104" t="s">
        <v>132</v>
      </c>
      <c r="C62" s="104" t="s">
        <v>89</v>
      </c>
      <c r="D62" s="104" t="s">
        <v>90</v>
      </c>
      <c r="E62" s="104" t="s">
        <v>52</v>
      </c>
      <c r="F62" s="105">
        <v>1002977</v>
      </c>
      <c r="G62" s="106">
        <v>250000</v>
      </c>
      <c r="H62" s="104" t="s">
        <v>55</v>
      </c>
      <c r="I62" s="104" t="s">
        <v>62</v>
      </c>
      <c r="J62" s="107">
        <v>45266</v>
      </c>
    </row>
    <row r="63" spans="1:10" ht="15">
      <c r="A63" s="104" t="s">
        <v>78</v>
      </c>
      <c r="B63" s="104" t="s">
        <v>132</v>
      </c>
      <c r="C63" s="104" t="s">
        <v>94</v>
      </c>
      <c r="D63" s="104" t="s">
        <v>95</v>
      </c>
      <c r="E63" s="104" t="s">
        <v>52</v>
      </c>
      <c r="F63" s="105">
        <v>1003477</v>
      </c>
      <c r="G63" s="106">
        <v>535000</v>
      </c>
      <c r="H63" s="104" t="s">
        <v>55</v>
      </c>
      <c r="I63" s="104" t="s">
        <v>62</v>
      </c>
      <c r="J63" s="107">
        <v>45288</v>
      </c>
    </row>
    <row r="64" spans="1:10" ht="15">
      <c r="A64" s="104" t="s">
        <v>78</v>
      </c>
      <c r="B64" s="104" t="s">
        <v>132</v>
      </c>
      <c r="C64" s="104" t="s">
        <v>71</v>
      </c>
      <c r="D64" s="104" t="s">
        <v>84</v>
      </c>
      <c r="E64" s="104" t="s">
        <v>52</v>
      </c>
      <c r="F64" s="105">
        <v>1003022</v>
      </c>
      <c r="G64" s="106">
        <v>715000</v>
      </c>
      <c r="H64" s="104" t="s">
        <v>55</v>
      </c>
      <c r="I64" s="104" t="s">
        <v>62</v>
      </c>
      <c r="J64" s="107">
        <v>45268</v>
      </c>
    </row>
    <row r="65" spans="1:10" ht="15">
      <c r="A65" s="104" t="s">
        <v>78</v>
      </c>
      <c r="B65" s="104" t="s">
        <v>132</v>
      </c>
      <c r="C65" s="104" t="s">
        <v>60</v>
      </c>
      <c r="D65" s="104" t="s">
        <v>93</v>
      </c>
      <c r="E65" s="104" t="s">
        <v>99</v>
      </c>
      <c r="F65" s="105">
        <v>1003107</v>
      </c>
      <c r="G65" s="106">
        <v>464580</v>
      </c>
      <c r="H65" s="104" t="s">
        <v>55</v>
      </c>
      <c r="I65" s="104" t="s">
        <v>62</v>
      </c>
      <c r="J65" s="107">
        <v>45272</v>
      </c>
    </row>
    <row r="66" spans="1:10" ht="15">
      <c r="A66" s="104" t="s">
        <v>78</v>
      </c>
      <c r="B66" s="104" t="s">
        <v>132</v>
      </c>
      <c r="C66" s="104" t="s">
        <v>71</v>
      </c>
      <c r="D66" s="104" t="s">
        <v>84</v>
      </c>
      <c r="E66" s="104" t="s">
        <v>52</v>
      </c>
      <c r="F66" s="105">
        <v>1003488</v>
      </c>
      <c r="G66" s="106">
        <v>385000</v>
      </c>
      <c r="H66" s="104" t="s">
        <v>55</v>
      </c>
      <c r="I66" s="104" t="s">
        <v>62</v>
      </c>
      <c r="J66" s="107">
        <v>45288</v>
      </c>
    </row>
    <row r="67" spans="1:10" ht="15">
      <c r="A67" s="104" t="s">
        <v>78</v>
      </c>
      <c r="B67" s="104" t="s">
        <v>132</v>
      </c>
      <c r="C67" s="104" t="s">
        <v>64</v>
      </c>
      <c r="D67" s="104" t="s">
        <v>88</v>
      </c>
      <c r="E67" s="104" t="s">
        <v>52</v>
      </c>
      <c r="F67" s="105">
        <v>1002964</v>
      </c>
      <c r="G67" s="106">
        <v>645000</v>
      </c>
      <c r="H67" s="104" t="s">
        <v>55</v>
      </c>
      <c r="I67" s="104" t="s">
        <v>62</v>
      </c>
      <c r="J67" s="107">
        <v>45266</v>
      </c>
    </row>
    <row r="68" spans="1:10" ht="15">
      <c r="A68" s="104" t="s">
        <v>68</v>
      </c>
      <c r="B68" s="104" t="s">
        <v>133</v>
      </c>
      <c r="C68" s="104" t="s">
        <v>71</v>
      </c>
      <c r="D68" s="104" t="s">
        <v>96</v>
      </c>
      <c r="E68" s="104" t="s">
        <v>52</v>
      </c>
      <c r="F68" s="105">
        <v>1003492</v>
      </c>
      <c r="G68" s="106">
        <v>450000</v>
      </c>
      <c r="H68" s="104" t="s">
        <v>55</v>
      </c>
      <c r="I68" s="104" t="s">
        <v>62</v>
      </c>
      <c r="J68" s="107">
        <v>45289</v>
      </c>
    </row>
    <row r="69" spans="1:10" ht="15">
      <c r="A69" s="104" t="s">
        <v>68</v>
      </c>
      <c r="B69" s="104" t="s">
        <v>133</v>
      </c>
      <c r="C69" s="104" t="s">
        <v>60</v>
      </c>
      <c r="D69" s="104" t="s">
        <v>70</v>
      </c>
      <c r="E69" s="104" t="s">
        <v>52</v>
      </c>
      <c r="F69" s="105">
        <v>1003483</v>
      </c>
      <c r="G69" s="106">
        <v>800000</v>
      </c>
      <c r="H69" s="104" t="s">
        <v>55</v>
      </c>
      <c r="I69" s="104" t="s">
        <v>62</v>
      </c>
      <c r="J69" s="107">
        <v>45288</v>
      </c>
    </row>
    <row r="70" spans="1:10" ht="15">
      <c r="A70" s="104" t="s">
        <v>68</v>
      </c>
      <c r="B70" s="104" t="s">
        <v>133</v>
      </c>
      <c r="C70" s="104" t="s">
        <v>60</v>
      </c>
      <c r="D70" s="104" t="s">
        <v>70</v>
      </c>
      <c r="E70" s="104" t="s">
        <v>86</v>
      </c>
      <c r="F70" s="105">
        <v>1003406</v>
      </c>
      <c r="G70" s="106">
        <v>880000</v>
      </c>
      <c r="H70" s="104" t="s">
        <v>55</v>
      </c>
      <c r="I70" s="104" t="s">
        <v>62</v>
      </c>
      <c r="J70" s="107">
        <v>45287</v>
      </c>
    </row>
    <row r="71" spans="1:10" ht="15">
      <c r="A71" s="104" t="s">
        <v>68</v>
      </c>
      <c r="B71" s="104" t="s">
        <v>133</v>
      </c>
      <c r="C71" s="104" t="s">
        <v>60</v>
      </c>
      <c r="D71" s="104" t="s">
        <v>70</v>
      </c>
      <c r="E71" s="104" t="s">
        <v>69</v>
      </c>
      <c r="F71" s="105">
        <v>1003299</v>
      </c>
      <c r="G71" s="106">
        <v>4812950</v>
      </c>
      <c r="H71" s="104" t="s">
        <v>62</v>
      </c>
      <c r="I71" s="104" t="s">
        <v>62</v>
      </c>
      <c r="J71" s="107">
        <v>45280</v>
      </c>
    </row>
    <row r="72" spans="1:10" ht="15">
      <c r="A72" s="104" t="s">
        <v>68</v>
      </c>
      <c r="B72" s="104" t="s">
        <v>133</v>
      </c>
      <c r="C72" s="104" t="s">
        <v>60</v>
      </c>
      <c r="D72" s="104" t="s">
        <v>70</v>
      </c>
      <c r="E72" s="104" t="s">
        <v>52</v>
      </c>
      <c r="F72" s="105">
        <v>1003516</v>
      </c>
      <c r="G72" s="106">
        <v>509995</v>
      </c>
      <c r="H72" s="104" t="s">
        <v>55</v>
      </c>
      <c r="I72" s="104" t="s">
        <v>62</v>
      </c>
      <c r="J72" s="107">
        <v>45289</v>
      </c>
    </row>
    <row r="73" spans="1:10" ht="15">
      <c r="A73" s="104" t="s">
        <v>68</v>
      </c>
      <c r="B73" s="104" t="s">
        <v>133</v>
      </c>
      <c r="C73" s="104" t="s">
        <v>60</v>
      </c>
      <c r="D73" s="104" t="s">
        <v>70</v>
      </c>
      <c r="E73" s="104" t="s">
        <v>86</v>
      </c>
      <c r="F73" s="105">
        <v>1003514</v>
      </c>
      <c r="G73" s="106">
        <v>160000</v>
      </c>
      <c r="H73" s="104" t="s">
        <v>55</v>
      </c>
      <c r="I73" s="104" t="s">
        <v>62</v>
      </c>
      <c r="J73" s="107">
        <v>45289</v>
      </c>
    </row>
    <row r="74" spans="1:10" ht="15">
      <c r="A74" s="104" t="s">
        <v>68</v>
      </c>
      <c r="B74" s="104" t="s">
        <v>133</v>
      </c>
      <c r="C74" s="104" t="s">
        <v>60</v>
      </c>
      <c r="D74" s="104" t="s">
        <v>70</v>
      </c>
      <c r="E74" s="104" t="s">
        <v>52</v>
      </c>
      <c r="F74" s="105">
        <v>1003337</v>
      </c>
      <c r="G74" s="106">
        <v>725000</v>
      </c>
      <c r="H74" s="104" t="s">
        <v>55</v>
      </c>
      <c r="I74" s="104" t="s">
        <v>62</v>
      </c>
      <c r="J74" s="107">
        <v>45281</v>
      </c>
    </row>
    <row r="75" spans="1:10" ht="15">
      <c r="A75" s="104" t="s">
        <v>68</v>
      </c>
      <c r="B75" s="104" t="s">
        <v>133</v>
      </c>
      <c r="C75" s="104" t="s">
        <v>60</v>
      </c>
      <c r="D75" s="104" t="s">
        <v>70</v>
      </c>
      <c r="E75" s="104" t="s">
        <v>52</v>
      </c>
      <c r="F75" s="105">
        <v>1003414</v>
      </c>
      <c r="G75" s="106">
        <v>2100000</v>
      </c>
      <c r="H75" s="104" t="s">
        <v>55</v>
      </c>
      <c r="I75" s="104" t="s">
        <v>62</v>
      </c>
      <c r="J75" s="107">
        <v>45287</v>
      </c>
    </row>
    <row r="76" spans="1:10" ht="15">
      <c r="A76" s="104" t="s">
        <v>68</v>
      </c>
      <c r="B76" s="104" t="s">
        <v>133</v>
      </c>
      <c r="C76" s="104" t="s">
        <v>60</v>
      </c>
      <c r="D76" s="104" t="s">
        <v>70</v>
      </c>
      <c r="E76" s="104" t="s">
        <v>86</v>
      </c>
      <c r="F76" s="105">
        <v>1003348</v>
      </c>
      <c r="G76" s="106">
        <v>65000</v>
      </c>
      <c r="H76" s="104" t="s">
        <v>55</v>
      </c>
      <c r="I76" s="104" t="s">
        <v>62</v>
      </c>
      <c r="J76" s="107">
        <v>45282</v>
      </c>
    </row>
    <row r="77" spans="1:10" ht="15">
      <c r="A77" s="104" t="s">
        <v>68</v>
      </c>
      <c r="B77" s="104" t="s">
        <v>133</v>
      </c>
      <c r="C77" s="104" t="s">
        <v>60</v>
      </c>
      <c r="D77" s="104" t="s">
        <v>70</v>
      </c>
      <c r="E77" s="104" t="s">
        <v>52</v>
      </c>
      <c r="F77" s="105">
        <v>1003346</v>
      </c>
      <c r="G77" s="106">
        <v>698000</v>
      </c>
      <c r="H77" s="104" t="s">
        <v>55</v>
      </c>
      <c r="I77" s="104" t="s">
        <v>62</v>
      </c>
      <c r="J77" s="107">
        <v>45282</v>
      </c>
    </row>
    <row r="78" spans="1:10" ht="15">
      <c r="A78" s="104" t="s">
        <v>68</v>
      </c>
      <c r="B78" s="104" t="s">
        <v>133</v>
      </c>
      <c r="C78" s="104" t="s">
        <v>60</v>
      </c>
      <c r="D78" s="104" t="s">
        <v>70</v>
      </c>
      <c r="E78" s="104" t="s">
        <v>86</v>
      </c>
      <c r="F78" s="105">
        <v>1003141</v>
      </c>
      <c r="G78" s="106">
        <v>1077500</v>
      </c>
      <c r="H78" s="104" t="s">
        <v>55</v>
      </c>
      <c r="I78" s="104" t="s">
        <v>62</v>
      </c>
      <c r="J78" s="107">
        <v>45273</v>
      </c>
    </row>
    <row r="79" spans="1:10" ht="15">
      <c r="A79" s="104" t="s">
        <v>68</v>
      </c>
      <c r="B79" s="104" t="s">
        <v>133</v>
      </c>
      <c r="C79" s="104" t="s">
        <v>60</v>
      </c>
      <c r="D79" s="104" t="s">
        <v>70</v>
      </c>
      <c r="E79" s="104" t="s">
        <v>86</v>
      </c>
      <c r="F79" s="105">
        <v>1002837</v>
      </c>
      <c r="G79" s="106">
        <v>55000</v>
      </c>
      <c r="H79" s="104" t="s">
        <v>55</v>
      </c>
      <c r="I79" s="104" t="s">
        <v>62</v>
      </c>
      <c r="J79" s="107">
        <v>45264</v>
      </c>
    </row>
    <row r="80" spans="1:10" ht="15">
      <c r="A80" s="104" t="s">
        <v>68</v>
      </c>
      <c r="B80" s="104" t="s">
        <v>133</v>
      </c>
      <c r="C80" s="104" t="s">
        <v>60</v>
      </c>
      <c r="D80" s="104" t="s">
        <v>70</v>
      </c>
      <c r="E80" s="104" t="s">
        <v>52</v>
      </c>
      <c r="F80" s="105">
        <v>1003191</v>
      </c>
      <c r="G80" s="106">
        <v>450000</v>
      </c>
      <c r="H80" s="104" t="s">
        <v>55</v>
      </c>
      <c r="I80" s="104" t="s">
        <v>62</v>
      </c>
      <c r="J80" s="107">
        <v>45275</v>
      </c>
    </row>
    <row r="81" spans="1:10" ht="15">
      <c r="A81" s="104" t="s">
        <v>51</v>
      </c>
      <c r="B81" s="104" t="s">
        <v>134</v>
      </c>
      <c r="C81" s="104" t="s">
        <v>53</v>
      </c>
      <c r="D81" s="104" t="s">
        <v>54</v>
      </c>
      <c r="E81" s="104" t="s">
        <v>86</v>
      </c>
      <c r="F81" s="105">
        <v>1003066</v>
      </c>
      <c r="G81" s="106">
        <v>1735000</v>
      </c>
      <c r="H81" s="104" t="s">
        <v>55</v>
      </c>
      <c r="I81" s="104" t="s">
        <v>62</v>
      </c>
      <c r="J81" s="107">
        <v>45271</v>
      </c>
    </row>
    <row r="82" spans="1:10" ht="15">
      <c r="A82" s="104" t="s">
        <v>51</v>
      </c>
      <c r="B82" s="104" t="s">
        <v>134</v>
      </c>
      <c r="C82" s="104" t="s">
        <v>53</v>
      </c>
      <c r="D82" s="104" t="s">
        <v>54</v>
      </c>
      <c r="E82" s="104" t="s">
        <v>52</v>
      </c>
      <c r="F82" s="105">
        <v>1003206</v>
      </c>
      <c r="G82" s="106">
        <v>925000</v>
      </c>
      <c r="H82" s="104" t="s">
        <v>55</v>
      </c>
      <c r="I82" s="104" t="s">
        <v>62</v>
      </c>
      <c r="J82" s="107">
        <v>45275</v>
      </c>
    </row>
    <row r="83" spans="1:10" ht="15">
      <c r="A83" s="104" t="s">
        <v>51</v>
      </c>
      <c r="B83" s="104" t="s">
        <v>134</v>
      </c>
      <c r="C83" s="104" t="s">
        <v>53</v>
      </c>
      <c r="D83" s="104" t="s">
        <v>54</v>
      </c>
      <c r="E83" s="104" t="s">
        <v>52</v>
      </c>
      <c r="F83" s="105">
        <v>1003512</v>
      </c>
      <c r="G83" s="106">
        <v>557000</v>
      </c>
      <c r="H83" s="104" t="s">
        <v>55</v>
      </c>
      <c r="I83" s="104" t="s">
        <v>62</v>
      </c>
      <c r="J83" s="107">
        <v>45289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35</v>
      </c>
      <c r="C1" s="86" t="s">
        <v>1</v>
      </c>
      <c r="D1" s="86" t="s">
        <v>34</v>
      </c>
      <c r="E1" s="86" t="s">
        <v>32</v>
      </c>
      <c r="F1" s="86" t="s">
        <v>36</v>
      </c>
      <c r="G1" s="86" t="s">
        <v>33</v>
      </c>
      <c r="H1" s="86" t="s">
        <v>39</v>
      </c>
      <c r="L1">
        <v>20</v>
      </c>
    </row>
    <row r="2" spans="1:12" ht="15">
      <c r="A2" s="108" t="s">
        <v>56</v>
      </c>
      <c r="B2" s="108" t="s">
        <v>128</v>
      </c>
      <c r="C2" s="108" t="s">
        <v>103</v>
      </c>
      <c r="D2" s="108" t="s">
        <v>102</v>
      </c>
      <c r="E2" s="109">
        <v>1003469</v>
      </c>
      <c r="F2" s="110">
        <v>125000</v>
      </c>
      <c r="G2" s="111">
        <v>45288</v>
      </c>
      <c r="H2" s="108" t="s">
        <v>104</v>
      </c>
    </row>
    <row r="3" spans="1:12" ht="15">
      <c r="A3" s="108" t="s">
        <v>59</v>
      </c>
      <c r="B3" s="108" t="s">
        <v>129</v>
      </c>
      <c r="C3" s="108" t="s">
        <v>106</v>
      </c>
      <c r="D3" s="108" t="s">
        <v>105</v>
      </c>
      <c r="E3" s="109">
        <v>1002973</v>
      </c>
      <c r="F3" s="110">
        <v>127000</v>
      </c>
      <c r="G3" s="111">
        <v>45266</v>
      </c>
      <c r="H3" s="108" t="s">
        <v>107</v>
      </c>
    </row>
    <row r="4" spans="1:12" ht="15">
      <c r="A4" s="108" t="s">
        <v>80</v>
      </c>
      <c r="B4" s="108" t="s">
        <v>131</v>
      </c>
      <c r="C4" s="108" t="s">
        <v>100</v>
      </c>
      <c r="D4" s="108" t="s">
        <v>108</v>
      </c>
      <c r="E4" s="109">
        <v>1003027</v>
      </c>
      <c r="F4" s="110">
        <v>675000</v>
      </c>
      <c r="G4" s="111">
        <v>45268</v>
      </c>
      <c r="H4" s="108" t="s">
        <v>109</v>
      </c>
    </row>
    <row r="5" spans="1:12" ht="15">
      <c r="A5" s="108" t="s">
        <v>78</v>
      </c>
      <c r="B5" s="108" t="s">
        <v>132</v>
      </c>
      <c r="C5" s="108" t="s">
        <v>115</v>
      </c>
      <c r="D5" s="108" t="s">
        <v>114</v>
      </c>
      <c r="E5" s="109">
        <v>1002944</v>
      </c>
      <c r="F5" s="110">
        <v>55000</v>
      </c>
      <c r="G5" s="111">
        <v>45265</v>
      </c>
      <c r="H5" s="108" t="s">
        <v>116</v>
      </c>
    </row>
    <row r="6" spans="1:12" ht="15">
      <c r="A6" s="108" t="s">
        <v>78</v>
      </c>
      <c r="B6" s="108" t="s">
        <v>132</v>
      </c>
      <c r="C6" s="108" t="s">
        <v>103</v>
      </c>
      <c r="D6" s="108" t="s">
        <v>112</v>
      </c>
      <c r="E6" s="109">
        <v>1003295</v>
      </c>
      <c r="F6" s="110">
        <v>567005</v>
      </c>
      <c r="G6" s="111">
        <v>45280</v>
      </c>
      <c r="H6" s="108" t="s">
        <v>113</v>
      </c>
    </row>
    <row r="7" spans="1:12" ht="15">
      <c r="A7" s="108" t="s">
        <v>78</v>
      </c>
      <c r="B7" s="108" t="s">
        <v>132</v>
      </c>
      <c r="C7" s="108" t="s">
        <v>103</v>
      </c>
      <c r="D7" s="108" t="s">
        <v>110</v>
      </c>
      <c r="E7" s="109">
        <v>1003397</v>
      </c>
      <c r="F7" s="110">
        <v>144000</v>
      </c>
      <c r="G7" s="111">
        <v>45287</v>
      </c>
      <c r="H7" s="108" t="s">
        <v>111</v>
      </c>
    </row>
    <row r="8" spans="1:12" ht="45">
      <c r="A8" s="108" t="s">
        <v>68</v>
      </c>
      <c r="B8" s="108" t="s">
        <v>133</v>
      </c>
      <c r="C8" s="108" t="s">
        <v>115</v>
      </c>
      <c r="D8" s="108" t="s">
        <v>119</v>
      </c>
      <c r="E8" s="109">
        <v>1003024</v>
      </c>
      <c r="F8" s="110">
        <v>500000</v>
      </c>
      <c r="G8" s="111">
        <v>45268</v>
      </c>
      <c r="H8" s="108" t="s">
        <v>120</v>
      </c>
    </row>
    <row r="9" spans="1:12" ht="15">
      <c r="A9" s="108" t="s">
        <v>68</v>
      </c>
      <c r="B9" s="108" t="s">
        <v>133</v>
      </c>
      <c r="C9" s="108" t="s">
        <v>100</v>
      </c>
      <c r="D9" s="108" t="s">
        <v>117</v>
      </c>
      <c r="E9" s="109">
        <v>1003471</v>
      </c>
      <c r="F9" s="110">
        <v>180000000</v>
      </c>
      <c r="G9" s="111">
        <v>45288</v>
      </c>
      <c r="H9" s="108" t="s">
        <v>118</v>
      </c>
    </row>
    <row r="10" spans="1:12" ht="15">
      <c r="A10" s="108" t="s">
        <v>51</v>
      </c>
      <c r="B10" s="108" t="s">
        <v>134</v>
      </c>
      <c r="C10" s="108" t="s">
        <v>106</v>
      </c>
      <c r="D10" s="108" t="s">
        <v>125</v>
      </c>
      <c r="E10" s="109">
        <v>1002821</v>
      </c>
      <c r="F10" s="110">
        <v>2000000</v>
      </c>
      <c r="G10" s="111">
        <v>45261</v>
      </c>
      <c r="H10" s="108" t="s">
        <v>126</v>
      </c>
    </row>
    <row r="11" spans="1:12" ht="15">
      <c r="A11" s="108" t="s">
        <v>51</v>
      </c>
      <c r="B11" s="108" t="s">
        <v>134</v>
      </c>
      <c r="C11" s="108" t="s">
        <v>123</v>
      </c>
      <c r="D11" s="108" t="s">
        <v>97</v>
      </c>
      <c r="E11" s="109">
        <v>1003067</v>
      </c>
      <c r="F11" s="110">
        <v>4701750</v>
      </c>
      <c r="G11" s="111">
        <v>45271</v>
      </c>
      <c r="H11" s="108" t="s">
        <v>124</v>
      </c>
    </row>
    <row r="12" spans="1:12" ht="15">
      <c r="A12" s="108" t="s">
        <v>51</v>
      </c>
      <c r="B12" s="108" t="s">
        <v>134</v>
      </c>
      <c r="C12" s="108" t="s">
        <v>106</v>
      </c>
      <c r="D12" s="108" t="s">
        <v>121</v>
      </c>
      <c r="E12" s="109">
        <v>1003339</v>
      </c>
      <c r="F12" s="110">
        <v>100000</v>
      </c>
      <c r="G12" s="111">
        <v>45282</v>
      </c>
      <c r="H12" s="108" t="s">
        <v>122</v>
      </c>
    </row>
    <row r="13" spans="1:12" ht="15">
      <c r="A13" s="108"/>
      <c r="B13" s="108"/>
      <c r="C13" s="108"/>
      <c r="D13" s="108"/>
      <c r="E13" s="109"/>
      <c r="F13" s="110"/>
      <c r="G13" s="111"/>
      <c r="H13" s="108"/>
    </row>
    <row r="14" spans="1:12" ht="15">
      <c r="A14" s="108"/>
      <c r="B14" s="108"/>
      <c r="C14" s="108"/>
      <c r="D14" s="108"/>
      <c r="E14" s="109"/>
      <c r="F14" s="110"/>
      <c r="G14" s="111"/>
      <c r="H14" s="108"/>
    </row>
    <row r="15" spans="1:12" ht="15">
      <c r="A15" s="108"/>
      <c r="B15" s="108"/>
      <c r="C15" s="108"/>
      <c r="D15" s="108"/>
      <c r="E15" s="109"/>
      <c r="F15" s="110"/>
      <c r="G15" s="111"/>
      <c r="H15" s="108"/>
    </row>
    <row r="16" spans="1:12" ht="15">
      <c r="A16" s="108"/>
      <c r="B16" s="108"/>
      <c r="C16" s="108"/>
      <c r="D16" s="108"/>
      <c r="E16" s="109"/>
      <c r="F16" s="110"/>
      <c r="G16" s="111"/>
      <c r="H16" s="108"/>
    </row>
    <row r="17" spans="1:8" ht="15">
      <c r="A17" s="108"/>
      <c r="B17" s="108"/>
      <c r="C17" s="108"/>
      <c r="D17" s="108"/>
      <c r="E17" s="109"/>
      <c r="F17" s="110"/>
      <c r="G17" s="111"/>
      <c r="H17" s="108"/>
    </row>
    <row r="18" spans="1:8" ht="15">
      <c r="A18" s="108"/>
      <c r="B18" s="108"/>
      <c r="C18" s="108"/>
      <c r="D18" s="108"/>
      <c r="E18" s="109"/>
      <c r="F18" s="110"/>
      <c r="G18" s="111"/>
      <c r="H18" s="108"/>
    </row>
    <row r="19" spans="1:8" ht="15">
      <c r="A19" s="108"/>
      <c r="B19" s="108"/>
      <c r="C19" s="108"/>
      <c r="D19" s="108"/>
      <c r="E19" s="109"/>
      <c r="F19" s="110"/>
      <c r="G19" s="111"/>
      <c r="H19" s="108"/>
    </row>
    <row r="20" spans="1:8" ht="15">
      <c r="A20" s="108"/>
      <c r="B20" s="108"/>
      <c r="C20" s="108"/>
      <c r="D20" s="108"/>
      <c r="E20" s="109"/>
      <c r="F20" s="110"/>
      <c r="G20" s="111"/>
      <c r="H20" s="108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9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7" t="s">
        <v>0</v>
      </c>
      <c r="B1" s="88" t="s">
        <v>35</v>
      </c>
      <c r="C1" s="88" t="s">
        <v>36</v>
      </c>
      <c r="D1" s="88" t="s">
        <v>33</v>
      </c>
      <c r="E1" s="89" t="s">
        <v>41</v>
      </c>
      <c r="L1">
        <v>95</v>
      </c>
    </row>
    <row r="2" spans="1:12" ht="12.75" customHeight="1">
      <c r="A2" s="112" t="s">
        <v>75</v>
      </c>
      <c r="B2" s="112" t="s">
        <v>127</v>
      </c>
      <c r="C2" s="113">
        <v>579950</v>
      </c>
      <c r="D2" s="114">
        <v>45267</v>
      </c>
      <c r="E2" s="112" t="s">
        <v>135</v>
      </c>
    </row>
    <row r="3" spans="1:12" ht="12.75" customHeight="1">
      <c r="A3" s="112" t="s">
        <v>75</v>
      </c>
      <c r="B3" s="112" t="s">
        <v>127</v>
      </c>
      <c r="C3" s="113">
        <v>550000</v>
      </c>
      <c r="D3" s="114">
        <v>45288</v>
      </c>
      <c r="E3" s="112" t="s">
        <v>135</v>
      </c>
    </row>
    <row r="4" spans="1:12" ht="12.75" customHeight="1">
      <c r="A4" s="112" t="s">
        <v>75</v>
      </c>
      <c r="B4" s="112" t="s">
        <v>127</v>
      </c>
      <c r="C4" s="113">
        <v>524000</v>
      </c>
      <c r="D4" s="114">
        <v>45272</v>
      </c>
      <c r="E4" s="112" t="s">
        <v>135</v>
      </c>
    </row>
    <row r="5" spans="1:12" ht="12.75" customHeight="1">
      <c r="A5" s="112" t="s">
        <v>75</v>
      </c>
      <c r="B5" s="112" t="s">
        <v>127</v>
      </c>
      <c r="C5" s="113">
        <v>555000</v>
      </c>
      <c r="D5" s="114">
        <v>45289</v>
      </c>
      <c r="E5" s="112" t="s">
        <v>135</v>
      </c>
    </row>
    <row r="6" spans="1:12" ht="12.75" customHeight="1">
      <c r="A6" s="112" t="s">
        <v>75</v>
      </c>
      <c r="B6" s="112" t="s">
        <v>127</v>
      </c>
      <c r="C6" s="113">
        <v>563000</v>
      </c>
      <c r="D6" s="114">
        <v>45289</v>
      </c>
      <c r="E6" s="112" t="s">
        <v>135</v>
      </c>
    </row>
    <row r="7" spans="1:12" ht="12.75" customHeight="1">
      <c r="A7" s="112" t="s">
        <v>75</v>
      </c>
      <c r="B7" s="112" t="s">
        <v>127</v>
      </c>
      <c r="C7" s="113">
        <v>620431</v>
      </c>
      <c r="D7" s="114">
        <v>45281</v>
      </c>
      <c r="E7" s="112" t="s">
        <v>135</v>
      </c>
    </row>
    <row r="8" spans="1:12" ht="12.75" customHeight="1">
      <c r="A8" s="112" t="s">
        <v>56</v>
      </c>
      <c r="B8" s="112" t="s">
        <v>128</v>
      </c>
      <c r="C8" s="113">
        <v>595900</v>
      </c>
      <c r="D8" s="114">
        <v>45289</v>
      </c>
      <c r="E8" s="112" t="s">
        <v>135</v>
      </c>
    </row>
    <row r="9" spans="1:12" ht="12.75" customHeight="1">
      <c r="A9" s="112" t="s">
        <v>56</v>
      </c>
      <c r="B9" s="112" t="s">
        <v>128</v>
      </c>
      <c r="C9" s="113">
        <v>612900</v>
      </c>
      <c r="D9" s="114">
        <v>45275</v>
      </c>
      <c r="E9" s="112" t="s">
        <v>136</v>
      </c>
    </row>
    <row r="10" spans="1:12" ht="12.75" customHeight="1">
      <c r="A10" s="112" t="s">
        <v>56</v>
      </c>
      <c r="B10" s="112" t="s">
        <v>128</v>
      </c>
      <c r="C10" s="113">
        <v>392000</v>
      </c>
      <c r="D10" s="114">
        <v>45265</v>
      </c>
      <c r="E10" s="112" t="s">
        <v>136</v>
      </c>
    </row>
    <row r="11" spans="1:12" ht="12.75" customHeight="1">
      <c r="A11" s="112" t="s">
        <v>56</v>
      </c>
      <c r="B11" s="112" t="s">
        <v>128</v>
      </c>
      <c r="C11" s="117"/>
      <c r="D11" s="114">
        <v>45265</v>
      </c>
      <c r="E11" s="112" t="s">
        <v>136</v>
      </c>
    </row>
    <row r="12" spans="1:12" ht="12.75" customHeight="1">
      <c r="A12" s="112" t="s">
        <v>56</v>
      </c>
      <c r="B12" s="112" t="s">
        <v>128</v>
      </c>
      <c r="C12" s="113">
        <v>3201125</v>
      </c>
      <c r="D12" s="114">
        <v>45274</v>
      </c>
      <c r="E12" s="112" t="s">
        <v>135</v>
      </c>
    </row>
    <row r="13" spans="1:12" ht="15">
      <c r="A13" s="112" t="s">
        <v>56</v>
      </c>
      <c r="B13" s="112" t="s">
        <v>128</v>
      </c>
      <c r="C13" s="113">
        <v>329000</v>
      </c>
      <c r="D13" s="114">
        <v>45271</v>
      </c>
      <c r="E13" s="112" t="s">
        <v>136</v>
      </c>
    </row>
    <row r="14" spans="1:12" ht="15">
      <c r="A14" s="112" t="s">
        <v>56</v>
      </c>
      <c r="B14" s="112" t="s">
        <v>128</v>
      </c>
      <c r="C14" s="113">
        <v>1075000</v>
      </c>
      <c r="D14" s="114">
        <v>45268</v>
      </c>
      <c r="E14" s="112" t="s">
        <v>136</v>
      </c>
    </row>
    <row r="15" spans="1:12" ht="15">
      <c r="A15" s="112" t="s">
        <v>56</v>
      </c>
      <c r="B15" s="112" t="s">
        <v>128</v>
      </c>
      <c r="C15" s="113">
        <v>125000</v>
      </c>
      <c r="D15" s="114">
        <v>45288</v>
      </c>
      <c r="E15" s="112" t="s">
        <v>137</v>
      </c>
    </row>
    <row r="16" spans="1:12" ht="15">
      <c r="A16" s="112" t="s">
        <v>56</v>
      </c>
      <c r="B16" s="112" t="s">
        <v>128</v>
      </c>
      <c r="C16" s="113">
        <v>439000</v>
      </c>
      <c r="D16" s="114">
        <v>45274</v>
      </c>
      <c r="E16" s="112" t="s">
        <v>136</v>
      </c>
    </row>
    <row r="17" spans="1:5" ht="15">
      <c r="A17" s="112" t="s">
        <v>59</v>
      </c>
      <c r="B17" s="112" t="s">
        <v>129</v>
      </c>
      <c r="C17" s="113">
        <v>420000</v>
      </c>
      <c r="D17" s="114">
        <v>45289</v>
      </c>
      <c r="E17" s="112" t="s">
        <v>135</v>
      </c>
    </row>
    <row r="18" spans="1:5" ht="15">
      <c r="A18" s="112" t="s">
        <v>59</v>
      </c>
      <c r="B18" s="112" t="s">
        <v>129</v>
      </c>
      <c r="C18" s="113">
        <v>389650</v>
      </c>
      <c r="D18" s="114">
        <v>45288</v>
      </c>
      <c r="E18" s="112" t="s">
        <v>135</v>
      </c>
    </row>
    <row r="19" spans="1:5" ht="15">
      <c r="A19" s="112" t="s">
        <v>59</v>
      </c>
      <c r="B19" s="112" t="s">
        <v>129</v>
      </c>
      <c r="C19" s="113">
        <v>650000</v>
      </c>
      <c r="D19" s="114">
        <v>45281</v>
      </c>
      <c r="E19" s="112" t="s">
        <v>136</v>
      </c>
    </row>
    <row r="20" spans="1:5" ht="15">
      <c r="A20" s="112" t="s">
        <v>59</v>
      </c>
      <c r="B20" s="112" t="s">
        <v>129</v>
      </c>
      <c r="C20" s="113">
        <v>700066</v>
      </c>
      <c r="D20" s="114">
        <v>45287</v>
      </c>
      <c r="E20" s="112" t="s">
        <v>135</v>
      </c>
    </row>
    <row r="21" spans="1:5" ht="15">
      <c r="A21" s="112" t="s">
        <v>59</v>
      </c>
      <c r="B21" s="112" t="s">
        <v>129</v>
      </c>
      <c r="C21" s="113">
        <v>418490</v>
      </c>
      <c r="D21" s="114">
        <v>45281</v>
      </c>
      <c r="E21" s="112" t="s">
        <v>135</v>
      </c>
    </row>
    <row r="22" spans="1:5" ht="15">
      <c r="A22" s="112" t="s">
        <v>59</v>
      </c>
      <c r="B22" s="112" t="s">
        <v>129</v>
      </c>
      <c r="C22" s="113">
        <v>127000</v>
      </c>
      <c r="D22" s="114">
        <v>45266</v>
      </c>
      <c r="E22" s="112" t="s">
        <v>137</v>
      </c>
    </row>
    <row r="23" spans="1:5" ht="15">
      <c r="A23" s="112" t="s">
        <v>59</v>
      </c>
      <c r="B23" s="112" t="s">
        <v>129</v>
      </c>
      <c r="C23" s="113">
        <v>750000</v>
      </c>
      <c r="D23" s="114">
        <v>45261</v>
      </c>
      <c r="E23" s="112" t="s">
        <v>136</v>
      </c>
    </row>
    <row r="24" spans="1:5" ht="15">
      <c r="A24" s="112" t="s">
        <v>59</v>
      </c>
      <c r="B24" s="112" t="s">
        <v>129</v>
      </c>
      <c r="C24" s="113">
        <v>1350000</v>
      </c>
      <c r="D24" s="114">
        <v>45261</v>
      </c>
      <c r="E24" s="112" t="s">
        <v>136</v>
      </c>
    </row>
    <row r="25" spans="1:5" ht="15">
      <c r="A25" s="112" t="s">
        <v>59</v>
      </c>
      <c r="B25" s="112" t="s">
        <v>129</v>
      </c>
      <c r="C25" s="113">
        <v>1700000</v>
      </c>
      <c r="D25" s="114">
        <v>45289</v>
      </c>
      <c r="E25" s="112" t="s">
        <v>136</v>
      </c>
    </row>
    <row r="26" spans="1:5" ht="15">
      <c r="A26" s="112" t="s">
        <v>59</v>
      </c>
      <c r="B26" s="112" t="s">
        <v>129</v>
      </c>
      <c r="C26" s="113">
        <v>393750</v>
      </c>
      <c r="D26" s="114">
        <v>45289</v>
      </c>
      <c r="E26" s="112" t="s">
        <v>136</v>
      </c>
    </row>
    <row r="27" spans="1:5" ht="15">
      <c r="A27" s="112" t="s">
        <v>59</v>
      </c>
      <c r="B27" s="112" t="s">
        <v>129</v>
      </c>
      <c r="C27" s="113">
        <v>289999</v>
      </c>
      <c r="D27" s="114">
        <v>45274</v>
      </c>
      <c r="E27" s="112" t="s">
        <v>136</v>
      </c>
    </row>
    <row r="28" spans="1:5" ht="15">
      <c r="A28" s="112" t="s">
        <v>59</v>
      </c>
      <c r="B28" s="112" t="s">
        <v>129</v>
      </c>
      <c r="C28" s="113">
        <v>400000</v>
      </c>
      <c r="D28" s="114">
        <v>45274</v>
      </c>
      <c r="E28" s="112" t="s">
        <v>136</v>
      </c>
    </row>
    <row r="29" spans="1:5" ht="15">
      <c r="A29" s="112" t="s">
        <v>59</v>
      </c>
      <c r="B29" s="112" t="s">
        <v>129</v>
      </c>
      <c r="C29" s="113">
        <v>745000</v>
      </c>
      <c r="D29" s="114">
        <v>45267</v>
      </c>
      <c r="E29" s="112" t="s">
        <v>136</v>
      </c>
    </row>
    <row r="30" spans="1:5" ht="15">
      <c r="A30" s="112" t="s">
        <v>59</v>
      </c>
      <c r="B30" s="112" t="s">
        <v>129</v>
      </c>
      <c r="C30" s="113">
        <v>1250000</v>
      </c>
      <c r="D30" s="114">
        <v>45287</v>
      </c>
      <c r="E30" s="112" t="s">
        <v>136</v>
      </c>
    </row>
    <row r="31" spans="1:5" ht="15">
      <c r="A31" s="112" t="s">
        <v>59</v>
      </c>
      <c r="B31" s="112" t="s">
        <v>129</v>
      </c>
      <c r="C31" s="113">
        <v>778967.5</v>
      </c>
      <c r="D31" s="114">
        <v>45282</v>
      </c>
      <c r="E31" s="112" t="s">
        <v>135</v>
      </c>
    </row>
    <row r="32" spans="1:5" ht="15">
      <c r="A32" s="112" t="s">
        <v>59</v>
      </c>
      <c r="B32" s="112" t="s">
        <v>129</v>
      </c>
      <c r="C32" s="113">
        <v>477388</v>
      </c>
      <c r="D32" s="114">
        <v>45287</v>
      </c>
      <c r="E32" s="112" t="s">
        <v>135</v>
      </c>
    </row>
    <row r="33" spans="1:5" ht="15">
      <c r="A33" s="112" t="s">
        <v>59</v>
      </c>
      <c r="B33" s="112" t="s">
        <v>129</v>
      </c>
      <c r="C33" s="113">
        <v>500000</v>
      </c>
      <c r="D33" s="114">
        <v>45268</v>
      </c>
      <c r="E33" s="112" t="s">
        <v>136</v>
      </c>
    </row>
    <row r="34" spans="1:5" ht="15">
      <c r="A34" s="112" t="s">
        <v>59</v>
      </c>
      <c r="B34" s="112" t="s">
        <v>129</v>
      </c>
      <c r="C34" s="113">
        <v>437990</v>
      </c>
      <c r="D34" s="114">
        <v>45288</v>
      </c>
      <c r="E34" s="112" t="s">
        <v>135</v>
      </c>
    </row>
    <row r="35" spans="1:5" ht="15">
      <c r="A35" s="112" t="s">
        <v>59</v>
      </c>
      <c r="B35" s="112" t="s">
        <v>129</v>
      </c>
      <c r="C35" s="113">
        <v>375000</v>
      </c>
      <c r="D35" s="114">
        <v>45288</v>
      </c>
      <c r="E35" s="112" t="s">
        <v>135</v>
      </c>
    </row>
    <row r="36" spans="1:5" ht="15">
      <c r="A36" s="112" t="s">
        <v>59</v>
      </c>
      <c r="B36" s="112" t="s">
        <v>129</v>
      </c>
      <c r="C36" s="113">
        <v>375000</v>
      </c>
      <c r="D36" s="114">
        <v>45288</v>
      </c>
      <c r="E36" s="112" t="s">
        <v>135</v>
      </c>
    </row>
    <row r="37" spans="1:5" ht="15">
      <c r="A37" s="112" t="s">
        <v>59</v>
      </c>
      <c r="B37" s="112" t="s">
        <v>129</v>
      </c>
      <c r="C37" s="113">
        <v>757970.5</v>
      </c>
      <c r="D37" s="114">
        <v>45288</v>
      </c>
      <c r="E37" s="112" t="s">
        <v>135</v>
      </c>
    </row>
    <row r="38" spans="1:5" ht="15">
      <c r="A38" s="112" t="s">
        <v>59</v>
      </c>
      <c r="B38" s="112" t="s">
        <v>129</v>
      </c>
      <c r="C38" s="113">
        <v>505000</v>
      </c>
      <c r="D38" s="114">
        <v>45286</v>
      </c>
      <c r="E38" s="112" t="s">
        <v>136</v>
      </c>
    </row>
    <row r="39" spans="1:5" ht="15">
      <c r="A39" s="112" t="s">
        <v>59</v>
      </c>
      <c r="B39" s="112" t="s">
        <v>129</v>
      </c>
      <c r="C39" s="113">
        <v>1023990.55</v>
      </c>
      <c r="D39" s="114">
        <v>45289</v>
      </c>
      <c r="E39" s="112" t="s">
        <v>135</v>
      </c>
    </row>
    <row r="40" spans="1:5" ht="15">
      <c r="A40" s="112" t="s">
        <v>59</v>
      </c>
      <c r="B40" s="112" t="s">
        <v>129</v>
      </c>
      <c r="C40" s="113">
        <v>540000</v>
      </c>
      <c r="D40" s="114">
        <v>45280</v>
      </c>
      <c r="E40" s="112" t="s">
        <v>136</v>
      </c>
    </row>
    <row r="41" spans="1:5" ht="15">
      <c r="A41" s="112" t="s">
        <v>59</v>
      </c>
      <c r="B41" s="112" t="s">
        <v>129</v>
      </c>
      <c r="C41" s="113">
        <v>927339</v>
      </c>
      <c r="D41" s="114">
        <v>45289</v>
      </c>
      <c r="E41" s="112" t="s">
        <v>135</v>
      </c>
    </row>
    <row r="42" spans="1:5" ht="15">
      <c r="A42" s="112" t="s">
        <v>59</v>
      </c>
      <c r="B42" s="112" t="s">
        <v>129</v>
      </c>
      <c r="C42" s="113">
        <v>1150000</v>
      </c>
      <c r="D42" s="114">
        <v>45267</v>
      </c>
      <c r="E42" s="112" t="s">
        <v>136</v>
      </c>
    </row>
    <row r="43" spans="1:5" ht="15">
      <c r="A43" s="112" t="s">
        <v>59</v>
      </c>
      <c r="B43" s="112" t="s">
        <v>129</v>
      </c>
      <c r="C43" s="113">
        <v>680000</v>
      </c>
      <c r="D43" s="114">
        <v>45278</v>
      </c>
      <c r="E43" s="112" t="s">
        <v>135</v>
      </c>
    </row>
    <row r="44" spans="1:5" ht="15">
      <c r="A44" s="112" t="s">
        <v>59</v>
      </c>
      <c r="B44" s="112" t="s">
        <v>129</v>
      </c>
      <c r="C44" s="113">
        <v>395122</v>
      </c>
      <c r="D44" s="114">
        <v>45261</v>
      </c>
      <c r="E44" s="112" t="s">
        <v>135</v>
      </c>
    </row>
    <row r="45" spans="1:5" ht="15">
      <c r="A45" s="112" t="s">
        <v>59</v>
      </c>
      <c r="B45" s="112" t="s">
        <v>129</v>
      </c>
      <c r="C45" s="113">
        <v>445000</v>
      </c>
      <c r="D45" s="114">
        <v>45279</v>
      </c>
      <c r="E45" s="112" t="s">
        <v>136</v>
      </c>
    </row>
    <row r="46" spans="1:5" ht="15">
      <c r="A46" s="112" t="s">
        <v>59</v>
      </c>
      <c r="B46" s="112" t="s">
        <v>129</v>
      </c>
      <c r="C46" s="113">
        <v>703662.5</v>
      </c>
      <c r="D46" s="114">
        <v>45268</v>
      </c>
      <c r="E46" s="112" t="s">
        <v>135</v>
      </c>
    </row>
    <row r="47" spans="1:5" ht="15">
      <c r="A47" s="112" t="s">
        <v>59</v>
      </c>
      <c r="B47" s="112" t="s">
        <v>129</v>
      </c>
      <c r="C47" s="113">
        <v>425000</v>
      </c>
      <c r="D47" s="114">
        <v>45288</v>
      </c>
      <c r="E47" s="112" t="s">
        <v>136</v>
      </c>
    </row>
    <row r="48" spans="1:5" ht="15">
      <c r="A48" s="112" t="s">
        <v>59</v>
      </c>
      <c r="B48" s="112" t="s">
        <v>129</v>
      </c>
      <c r="C48" s="113">
        <v>1170000</v>
      </c>
      <c r="D48" s="114">
        <v>45289</v>
      </c>
      <c r="E48" s="112" t="s">
        <v>136</v>
      </c>
    </row>
    <row r="49" spans="1:5" ht="15">
      <c r="A49" s="112" t="s">
        <v>59</v>
      </c>
      <c r="B49" s="112" t="s">
        <v>129</v>
      </c>
      <c r="C49" s="113">
        <v>399990</v>
      </c>
      <c r="D49" s="114">
        <v>45288</v>
      </c>
      <c r="E49" s="112" t="s">
        <v>135</v>
      </c>
    </row>
    <row r="50" spans="1:5" ht="15">
      <c r="A50" s="112" t="s">
        <v>59</v>
      </c>
      <c r="B50" s="112" t="s">
        <v>129</v>
      </c>
      <c r="C50" s="113">
        <v>650000</v>
      </c>
      <c r="D50" s="114">
        <v>45275</v>
      </c>
      <c r="E50" s="112" t="s">
        <v>136</v>
      </c>
    </row>
    <row r="51" spans="1:5" ht="15">
      <c r="A51" s="112" t="s">
        <v>63</v>
      </c>
      <c r="B51" s="112" t="s">
        <v>130</v>
      </c>
      <c r="C51" s="113">
        <v>760000</v>
      </c>
      <c r="D51" s="114">
        <v>45278</v>
      </c>
      <c r="E51" s="112" t="s">
        <v>136</v>
      </c>
    </row>
    <row r="52" spans="1:5" ht="15">
      <c r="A52" s="112" t="s">
        <v>80</v>
      </c>
      <c r="B52" s="112" t="s">
        <v>131</v>
      </c>
      <c r="C52" s="113">
        <v>1100000</v>
      </c>
      <c r="D52" s="114">
        <v>45289</v>
      </c>
      <c r="E52" s="112" t="s">
        <v>136</v>
      </c>
    </row>
    <row r="53" spans="1:5" ht="15">
      <c r="A53" s="112" t="s">
        <v>80</v>
      </c>
      <c r="B53" s="112" t="s">
        <v>131</v>
      </c>
      <c r="C53" s="113">
        <v>7000000</v>
      </c>
      <c r="D53" s="114">
        <v>45288</v>
      </c>
      <c r="E53" s="112" t="s">
        <v>136</v>
      </c>
    </row>
    <row r="54" spans="1:5" ht="15">
      <c r="A54" s="112" t="s">
        <v>80</v>
      </c>
      <c r="B54" s="112" t="s">
        <v>131</v>
      </c>
      <c r="C54" s="113">
        <v>528500</v>
      </c>
      <c r="D54" s="114">
        <v>45261</v>
      </c>
      <c r="E54" s="112" t="s">
        <v>136</v>
      </c>
    </row>
    <row r="55" spans="1:5" ht="15">
      <c r="A55" s="112" t="s">
        <v>80</v>
      </c>
      <c r="B55" s="112" t="s">
        <v>131</v>
      </c>
      <c r="C55" s="113">
        <v>1050000</v>
      </c>
      <c r="D55" s="114">
        <v>45266</v>
      </c>
      <c r="E55" s="112" t="s">
        <v>136</v>
      </c>
    </row>
    <row r="56" spans="1:5" ht="15">
      <c r="A56" s="112" t="s">
        <v>80</v>
      </c>
      <c r="B56" s="112" t="s">
        <v>131</v>
      </c>
      <c r="C56" s="113">
        <v>722500</v>
      </c>
      <c r="D56" s="114">
        <v>45289</v>
      </c>
      <c r="E56" s="112" t="s">
        <v>136</v>
      </c>
    </row>
    <row r="57" spans="1:5" ht="15">
      <c r="A57" s="112" t="s">
        <v>80</v>
      </c>
      <c r="B57" s="112" t="s">
        <v>131</v>
      </c>
      <c r="C57" s="113">
        <v>800000</v>
      </c>
      <c r="D57" s="114">
        <v>45264</v>
      </c>
      <c r="E57" s="112" t="s">
        <v>136</v>
      </c>
    </row>
    <row r="58" spans="1:5" ht="15">
      <c r="A58" s="112" t="s">
        <v>80</v>
      </c>
      <c r="B58" s="112" t="s">
        <v>131</v>
      </c>
      <c r="C58" s="113">
        <v>675000</v>
      </c>
      <c r="D58" s="114">
        <v>45268</v>
      </c>
      <c r="E58" s="112" t="s">
        <v>137</v>
      </c>
    </row>
    <row r="59" spans="1:5" ht="15">
      <c r="A59" s="112" t="s">
        <v>80</v>
      </c>
      <c r="B59" s="112" t="s">
        <v>131</v>
      </c>
      <c r="C59" s="113">
        <v>1055000</v>
      </c>
      <c r="D59" s="114">
        <v>45286</v>
      </c>
      <c r="E59" s="112" t="s">
        <v>136</v>
      </c>
    </row>
    <row r="60" spans="1:5" ht="15">
      <c r="A60" s="112" t="s">
        <v>78</v>
      </c>
      <c r="B60" s="112" t="s">
        <v>132</v>
      </c>
      <c r="C60" s="113">
        <v>567005</v>
      </c>
      <c r="D60" s="114">
        <v>45280</v>
      </c>
      <c r="E60" s="112" t="s">
        <v>137</v>
      </c>
    </row>
    <row r="61" spans="1:5" ht="15">
      <c r="A61" s="112" t="s">
        <v>78</v>
      </c>
      <c r="B61" s="112" t="s">
        <v>132</v>
      </c>
      <c r="C61" s="113">
        <v>250000</v>
      </c>
      <c r="D61" s="114">
        <v>45266</v>
      </c>
      <c r="E61" s="112" t="s">
        <v>136</v>
      </c>
    </row>
    <row r="62" spans="1:5" ht="15">
      <c r="A62" s="112" t="s">
        <v>78</v>
      </c>
      <c r="B62" s="112" t="s">
        <v>132</v>
      </c>
      <c r="C62" s="113">
        <v>769000</v>
      </c>
      <c r="D62" s="114">
        <v>45288</v>
      </c>
      <c r="E62" s="112" t="s">
        <v>136</v>
      </c>
    </row>
    <row r="63" spans="1:5" ht="15">
      <c r="A63" s="112" t="s">
        <v>78</v>
      </c>
      <c r="B63" s="112" t="s">
        <v>132</v>
      </c>
      <c r="C63" s="113">
        <v>475000</v>
      </c>
      <c r="D63" s="114">
        <v>45289</v>
      </c>
      <c r="E63" s="112" t="s">
        <v>136</v>
      </c>
    </row>
    <row r="64" spans="1:5" ht="15">
      <c r="A64" s="112" t="s">
        <v>78</v>
      </c>
      <c r="B64" s="112" t="s">
        <v>132</v>
      </c>
      <c r="C64" s="113">
        <v>715000</v>
      </c>
      <c r="D64" s="114">
        <v>45268</v>
      </c>
      <c r="E64" s="112" t="s">
        <v>136</v>
      </c>
    </row>
    <row r="65" spans="1:5" ht="15">
      <c r="A65" s="112" t="s">
        <v>78</v>
      </c>
      <c r="B65" s="112" t="s">
        <v>132</v>
      </c>
      <c r="C65" s="113">
        <v>464580</v>
      </c>
      <c r="D65" s="114">
        <v>45272</v>
      </c>
      <c r="E65" s="112" t="s">
        <v>136</v>
      </c>
    </row>
    <row r="66" spans="1:5" ht="15">
      <c r="A66" s="112" t="s">
        <v>78</v>
      </c>
      <c r="B66" s="112" t="s">
        <v>132</v>
      </c>
      <c r="C66" s="113">
        <v>385000</v>
      </c>
      <c r="D66" s="114">
        <v>45288</v>
      </c>
      <c r="E66" s="112" t="s">
        <v>136</v>
      </c>
    </row>
    <row r="67" spans="1:5" ht="15">
      <c r="A67" s="112" t="s">
        <v>78</v>
      </c>
      <c r="B67" s="112" t="s">
        <v>132</v>
      </c>
      <c r="C67" s="113">
        <v>850000</v>
      </c>
      <c r="D67" s="114">
        <v>45261</v>
      </c>
      <c r="E67" s="112" t="s">
        <v>136</v>
      </c>
    </row>
    <row r="68" spans="1:5" ht="15">
      <c r="A68" s="112" t="s">
        <v>78</v>
      </c>
      <c r="B68" s="112" t="s">
        <v>132</v>
      </c>
      <c r="C68" s="113">
        <v>144000</v>
      </c>
      <c r="D68" s="114">
        <v>45287</v>
      </c>
      <c r="E68" s="112" t="s">
        <v>137</v>
      </c>
    </row>
    <row r="69" spans="1:5" ht="15">
      <c r="A69" s="112" t="s">
        <v>78</v>
      </c>
      <c r="B69" s="112" t="s">
        <v>132</v>
      </c>
      <c r="C69" s="113">
        <v>845960</v>
      </c>
      <c r="D69" s="114">
        <v>45261</v>
      </c>
      <c r="E69" s="112" t="s">
        <v>136</v>
      </c>
    </row>
    <row r="70" spans="1:5" ht="15">
      <c r="A70" s="112" t="s">
        <v>78</v>
      </c>
      <c r="B70" s="112" t="s">
        <v>132</v>
      </c>
      <c r="C70" s="113">
        <v>55000</v>
      </c>
      <c r="D70" s="114">
        <v>45265</v>
      </c>
      <c r="E70" s="112" t="s">
        <v>137</v>
      </c>
    </row>
    <row r="71" spans="1:5" ht="15">
      <c r="A71" s="112" t="s">
        <v>78</v>
      </c>
      <c r="B71" s="112" t="s">
        <v>132</v>
      </c>
      <c r="C71" s="113">
        <v>883500</v>
      </c>
      <c r="D71" s="114">
        <v>45261</v>
      </c>
      <c r="E71" s="112" t="s">
        <v>136</v>
      </c>
    </row>
    <row r="72" spans="1:5" ht="15">
      <c r="A72" s="112" t="s">
        <v>78</v>
      </c>
      <c r="B72" s="112" t="s">
        <v>132</v>
      </c>
      <c r="C72" s="113">
        <v>154900</v>
      </c>
      <c r="D72" s="114">
        <v>45289</v>
      </c>
      <c r="E72" s="112" t="s">
        <v>136</v>
      </c>
    </row>
    <row r="73" spans="1:5" ht="15">
      <c r="A73" s="112" t="s">
        <v>78</v>
      </c>
      <c r="B73" s="112" t="s">
        <v>132</v>
      </c>
      <c r="C73" s="113">
        <v>645000</v>
      </c>
      <c r="D73" s="114">
        <v>45266</v>
      </c>
      <c r="E73" s="112" t="s">
        <v>136</v>
      </c>
    </row>
    <row r="74" spans="1:5" ht="15">
      <c r="A74" s="112" t="s">
        <v>78</v>
      </c>
      <c r="B74" s="112" t="s">
        <v>132</v>
      </c>
      <c r="C74" s="113">
        <v>535000</v>
      </c>
      <c r="D74" s="114">
        <v>45288</v>
      </c>
      <c r="E74" s="112" t="s">
        <v>136</v>
      </c>
    </row>
    <row r="75" spans="1:5" ht="15">
      <c r="A75" s="112" t="s">
        <v>68</v>
      </c>
      <c r="B75" s="112" t="s">
        <v>133</v>
      </c>
      <c r="C75" s="113">
        <v>500000</v>
      </c>
      <c r="D75" s="114">
        <v>45268</v>
      </c>
      <c r="E75" s="112" t="s">
        <v>137</v>
      </c>
    </row>
    <row r="76" spans="1:5" ht="15">
      <c r="A76" s="112" t="s">
        <v>68</v>
      </c>
      <c r="B76" s="112" t="s">
        <v>133</v>
      </c>
      <c r="C76" s="113">
        <v>1077500</v>
      </c>
      <c r="D76" s="114">
        <v>45273</v>
      </c>
      <c r="E76" s="112" t="s">
        <v>136</v>
      </c>
    </row>
    <row r="77" spans="1:5" ht="15">
      <c r="A77" s="112" t="s">
        <v>68</v>
      </c>
      <c r="B77" s="112" t="s">
        <v>133</v>
      </c>
      <c r="C77" s="113">
        <v>180000000</v>
      </c>
      <c r="D77" s="114">
        <v>45288</v>
      </c>
      <c r="E77" s="112" t="s">
        <v>137</v>
      </c>
    </row>
    <row r="78" spans="1:5" ht="15">
      <c r="A78" s="112" t="s">
        <v>68</v>
      </c>
      <c r="B78" s="112" t="s">
        <v>133</v>
      </c>
      <c r="C78" s="113">
        <v>450000</v>
      </c>
      <c r="D78" s="114">
        <v>45289</v>
      </c>
      <c r="E78" s="112" t="s">
        <v>136</v>
      </c>
    </row>
    <row r="79" spans="1:5" ht="15">
      <c r="A79" s="112" t="s">
        <v>68</v>
      </c>
      <c r="B79" s="112" t="s">
        <v>133</v>
      </c>
      <c r="C79" s="113">
        <v>55000</v>
      </c>
      <c r="D79" s="114">
        <v>45264</v>
      </c>
      <c r="E79" s="112" t="s">
        <v>136</v>
      </c>
    </row>
    <row r="80" spans="1:5" ht="15">
      <c r="A80" s="112" t="s">
        <v>68</v>
      </c>
      <c r="B80" s="112" t="s">
        <v>133</v>
      </c>
      <c r="C80" s="113">
        <v>2100000</v>
      </c>
      <c r="D80" s="114">
        <v>45287</v>
      </c>
      <c r="E80" s="112" t="s">
        <v>136</v>
      </c>
    </row>
    <row r="81" spans="1:5" ht="15">
      <c r="A81" s="112" t="s">
        <v>68</v>
      </c>
      <c r="B81" s="112" t="s">
        <v>133</v>
      </c>
      <c r="C81" s="113">
        <v>698000</v>
      </c>
      <c r="D81" s="114">
        <v>45282</v>
      </c>
      <c r="E81" s="112" t="s">
        <v>136</v>
      </c>
    </row>
    <row r="82" spans="1:5" ht="15">
      <c r="A82" s="112" t="s">
        <v>68</v>
      </c>
      <c r="B82" s="112" t="s">
        <v>133</v>
      </c>
      <c r="C82" s="113">
        <v>450000</v>
      </c>
      <c r="D82" s="114">
        <v>45275</v>
      </c>
      <c r="E82" s="112" t="s">
        <v>136</v>
      </c>
    </row>
    <row r="83" spans="1:5" ht="15">
      <c r="A83" s="112" t="s">
        <v>68</v>
      </c>
      <c r="B83" s="112" t="s">
        <v>133</v>
      </c>
      <c r="C83" s="113">
        <v>880000</v>
      </c>
      <c r="D83" s="114">
        <v>45287</v>
      </c>
      <c r="E83" s="112" t="s">
        <v>136</v>
      </c>
    </row>
    <row r="84" spans="1:5" ht="15">
      <c r="A84" s="112" t="s">
        <v>68</v>
      </c>
      <c r="B84" s="112" t="s">
        <v>133</v>
      </c>
      <c r="C84" s="113">
        <v>800000</v>
      </c>
      <c r="D84" s="114">
        <v>45288</v>
      </c>
      <c r="E84" s="112" t="s">
        <v>136</v>
      </c>
    </row>
    <row r="85" spans="1:5" ht="15">
      <c r="A85" s="112" t="s">
        <v>68</v>
      </c>
      <c r="B85" s="112" t="s">
        <v>133</v>
      </c>
      <c r="C85" s="113">
        <v>4812950</v>
      </c>
      <c r="D85" s="114">
        <v>45280</v>
      </c>
      <c r="E85" s="112" t="s">
        <v>136</v>
      </c>
    </row>
    <row r="86" spans="1:5" ht="15">
      <c r="A86" s="112" t="s">
        <v>68</v>
      </c>
      <c r="B86" s="112" t="s">
        <v>133</v>
      </c>
      <c r="C86" s="113">
        <v>725000</v>
      </c>
      <c r="D86" s="114">
        <v>45281</v>
      </c>
      <c r="E86" s="112" t="s">
        <v>136</v>
      </c>
    </row>
    <row r="87" spans="1:5" ht="15">
      <c r="A87" s="112" t="s">
        <v>68</v>
      </c>
      <c r="B87" s="112" t="s">
        <v>133</v>
      </c>
      <c r="C87" s="113">
        <v>509995</v>
      </c>
      <c r="D87" s="114">
        <v>45289</v>
      </c>
      <c r="E87" s="112" t="s">
        <v>136</v>
      </c>
    </row>
    <row r="88" spans="1:5" ht="15">
      <c r="A88" s="112" t="s">
        <v>68</v>
      </c>
      <c r="B88" s="112" t="s">
        <v>133</v>
      </c>
      <c r="C88" s="113">
        <v>160000</v>
      </c>
      <c r="D88" s="114">
        <v>45289</v>
      </c>
      <c r="E88" s="112" t="s">
        <v>136</v>
      </c>
    </row>
    <row r="89" spans="1:5" ht="15">
      <c r="A89" s="112" t="s">
        <v>68</v>
      </c>
      <c r="B89" s="112" t="s">
        <v>133</v>
      </c>
      <c r="C89" s="113">
        <v>65000</v>
      </c>
      <c r="D89" s="114">
        <v>45282</v>
      </c>
      <c r="E89" s="112" t="s">
        <v>136</v>
      </c>
    </row>
    <row r="90" spans="1:5" ht="15">
      <c r="A90" s="112" t="s">
        <v>51</v>
      </c>
      <c r="B90" s="112" t="s">
        <v>134</v>
      </c>
      <c r="C90" s="113">
        <v>557000</v>
      </c>
      <c r="D90" s="114">
        <v>45289</v>
      </c>
      <c r="E90" s="112" t="s">
        <v>136</v>
      </c>
    </row>
    <row r="91" spans="1:5" ht="15">
      <c r="A91" s="112" t="s">
        <v>51</v>
      </c>
      <c r="B91" s="112" t="s">
        <v>134</v>
      </c>
      <c r="C91" s="113">
        <v>925000</v>
      </c>
      <c r="D91" s="114">
        <v>45275</v>
      </c>
      <c r="E91" s="112" t="s">
        <v>136</v>
      </c>
    </row>
    <row r="92" spans="1:5" ht="15">
      <c r="A92" s="112" t="s">
        <v>51</v>
      </c>
      <c r="B92" s="112" t="s">
        <v>134</v>
      </c>
      <c r="C92" s="113">
        <v>2000000</v>
      </c>
      <c r="D92" s="114">
        <v>45261</v>
      </c>
      <c r="E92" s="112" t="s">
        <v>137</v>
      </c>
    </row>
    <row r="93" spans="1:5" ht="15">
      <c r="A93" s="112" t="s">
        <v>51</v>
      </c>
      <c r="B93" s="112" t="s">
        <v>134</v>
      </c>
      <c r="C93" s="113">
        <v>4701750</v>
      </c>
      <c r="D93" s="114">
        <v>45271</v>
      </c>
      <c r="E93" s="112" t="s">
        <v>137</v>
      </c>
    </row>
    <row r="94" spans="1:5" ht="15">
      <c r="A94" s="112" t="s">
        <v>51</v>
      </c>
      <c r="B94" s="112" t="s">
        <v>134</v>
      </c>
      <c r="C94" s="113">
        <v>1735000</v>
      </c>
      <c r="D94" s="114">
        <v>45271</v>
      </c>
      <c r="E94" s="112" t="s">
        <v>136</v>
      </c>
    </row>
    <row r="95" spans="1:5" ht="15">
      <c r="A95" s="112" t="s">
        <v>51</v>
      </c>
      <c r="B95" s="112" t="s">
        <v>134</v>
      </c>
      <c r="C95" s="113">
        <v>100000</v>
      </c>
      <c r="D95" s="114">
        <v>45282</v>
      </c>
      <c r="E95" s="112" t="s">
        <v>137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2024-01-02T19:34:38Z</dcterms:modified>
</cp:coreProperties>
</file>