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39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4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STATS'!$A$16:$C$16</definedName>
    <definedName name="CommercialSalesMarket">'SALES STATS'!$A$42:$C$42</definedName>
    <definedName name="ConstructionLoansMarket">'LOAN ONLY STATS'!$A$29:$C$31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STATS'!$A$22:$C$23</definedName>
    <definedName name="HardMoneyLoansMarket">'LOAN ONLY STATS'!$A$37:$C$39</definedName>
    <definedName name="InclineSalesMarket">'SALES STATS'!#REF!</definedName>
    <definedName name="OverallLoans">'OVERALL STATS'!$A$20:$C$26</definedName>
    <definedName name="OverallSales">'OVERALL STATS'!$A$7:$C$14</definedName>
    <definedName name="OverallSalesAndLoans">'OVERALL STATS'!$A$32:$C$39</definedName>
    <definedName name="_xlnm.Print_Titles" localSheetId="1">'SALES STATS'!$1:$6</definedName>
    <definedName name="ResaleMarket">'SALES STATS'!$A$7:$C$14</definedName>
    <definedName name="ResidentialResaleMarket">'SALES STATS'!$A$29:$C$36</definedName>
    <definedName name="ResidentialSalesExcludingInclineMarket">'SALES STATS'!#REF!</definedName>
    <definedName name="SubdivisionMarket">'SALES STATS'!$A$20:$C$23</definedName>
    <definedName name="VacantLandSalesMarket">'SALES STATS'!$A$48:$C$52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4"/>
  <c r="C14"/>
  <c r="B14"/>
  <c r="E12"/>
  <c r="G39" i="3"/>
  <c r="G38"/>
  <c r="G37"/>
  <c r="G31"/>
  <c r="G30"/>
  <c r="G29"/>
  <c r="G23"/>
  <c r="G22"/>
  <c r="G16"/>
  <c r="G10"/>
  <c r="G9"/>
  <c r="G8"/>
  <c r="G7"/>
  <c r="G52" i="2"/>
  <c r="G51"/>
  <c r="G50"/>
  <c r="G49"/>
  <c r="G48"/>
  <c r="G42"/>
  <c r="G36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G39" i="1"/>
  <c r="G38"/>
  <c r="G37"/>
  <c r="G36"/>
  <c r="G35"/>
  <c r="G34"/>
  <c r="G33"/>
  <c r="G32"/>
  <c r="G26"/>
  <c r="G25"/>
  <c r="G24"/>
  <c r="G23"/>
  <c r="G22"/>
  <c r="G21"/>
  <c r="G20"/>
  <c r="G14"/>
  <c r="G13"/>
  <c r="G12"/>
  <c r="G11"/>
  <c r="G10"/>
  <c r="G9"/>
  <c r="G8"/>
  <c r="G7"/>
  <c r="C32" i="3"/>
  <c r="B32"/>
  <c r="C17"/>
  <c r="B17"/>
  <c r="C43" i="2"/>
  <c r="B43"/>
  <c r="B15" i="1"/>
  <c r="C15"/>
  <c r="B40" i="3"/>
  <c r="C40"/>
  <c r="B24"/>
  <c r="C24"/>
  <c r="B11"/>
  <c r="D7" s="1"/>
  <c r="C11"/>
  <c r="E7" s="1"/>
  <c r="B53" i="2"/>
  <c r="C53"/>
  <c r="B37"/>
  <c r="D30" s="1"/>
  <c r="C37"/>
  <c r="E30" s="1"/>
  <c r="A2"/>
  <c r="B24"/>
  <c r="D21" s="1"/>
  <c r="C24"/>
  <c r="F12" i="24" l="1"/>
  <c r="F11"/>
  <c r="F10"/>
  <c r="F6"/>
  <c r="E6"/>
  <c r="F5"/>
  <c r="E11"/>
  <c r="F9"/>
  <c r="E10"/>
  <c r="E9"/>
  <c r="F8"/>
  <c r="E5"/>
  <c r="E8"/>
  <c r="F7"/>
  <c r="F13"/>
  <c r="E7"/>
  <c r="E13"/>
  <c r="D38" i="3"/>
  <c r="D39"/>
  <c r="E30"/>
  <c r="E16"/>
  <c r="D16"/>
  <c r="E9"/>
  <c r="D9"/>
  <c r="E9" i="1"/>
  <c r="D9"/>
  <c r="E50" i="2"/>
  <c r="D50"/>
  <c r="E31"/>
  <c r="D31"/>
  <c r="E23"/>
  <c r="D23"/>
  <c r="E49"/>
  <c r="E52"/>
  <c r="D42"/>
  <c r="D35"/>
  <c r="D36"/>
  <c r="D8" i="3"/>
  <c r="E10"/>
  <c r="D10"/>
  <c r="E8"/>
  <c r="E23"/>
  <c r="D23"/>
  <c r="E29"/>
  <c r="E31"/>
  <c r="D29"/>
  <c r="D31"/>
  <c r="D30"/>
  <c r="E39"/>
  <c r="E38"/>
  <c r="D49" i="2"/>
  <c r="D52"/>
  <c r="E51"/>
  <c r="D51"/>
  <c r="E42"/>
  <c r="E36"/>
  <c r="E35"/>
  <c r="E22"/>
  <c r="D22"/>
  <c r="E48"/>
  <c r="E29"/>
  <c r="E32"/>
  <c r="E34"/>
  <c r="E21"/>
  <c r="E20"/>
  <c r="D20"/>
  <c r="D33"/>
  <c r="E33"/>
  <c r="D34"/>
  <c r="D32"/>
  <c r="D29"/>
  <c r="D48"/>
  <c r="A2" i="3"/>
  <c r="E37"/>
  <c r="B15" i="2"/>
  <c r="C15"/>
  <c r="B27" i="1"/>
  <c r="C27"/>
  <c r="B40"/>
  <c r="C40"/>
  <c r="E14" i="24" l="1"/>
  <c r="F14"/>
  <c r="E35" i="1"/>
  <c r="D35"/>
  <c r="E24"/>
  <c r="D24"/>
  <c r="E9" i="2"/>
  <c r="D9"/>
  <c r="E17" i="3"/>
  <c r="D17"/>
  <c r="E43" i="2"/>
  <c r="D43"/>
  <c r="E26" i="1"/>
  <c r="D26"/>
  <c r="D36"/>
  <c r="E23"/>
  <c r="E25"/>
  <c r="D25"/>
  <c r="D23"/>
  <c r="E38"/>
  <c r="E36"/>
  <c r="E34"/>
  <c r="E37"/>
  <c r="D37" i="3"/>
  <c r="E32"/>
  <c r="D32"/>
  <c r="E22"/>
  <c r="D22"/>
  <c r="D53" i="2"/>
  <c r="E53"/>
  <c r="E37"/>
  <c r="D37"/>
  <c r="D8"/>
  <c r="D7"/>
  <c r="D10"/>
  <c r="D12"/>
  <c r="D14"/>
  <c r="D11"/>
  <c r="D13"/>
  <c r="E14"/>
  <c r="E7"/>
  <c r="E12"/>
  <c r="E8"/>
  <c r="E11"/>
  <c r="E13"/>
  <c r="E10"/>
  <c r="E33" i="1"/>
  <c r="E32"/>
  <c r="E39"/>
  <c r="D32"/>
  <c r="E8"/>
  <c r="D11"/>
  <c r="D8"/>
  <c r="D7"/>
  <c r="E14"/>
  <c r="E11"/>
  <c r="D10"/>
  <c r="D12"/>
  <c r="D13"/>
  <c r="D14"/>
  <c r="D22"/>
  <c r="E20"/>
  <c r="E21"/>
  <c r="E22"/>
  <c r="D38"/>
  <c r="D33"/>
  <c r="E7"/>
  <c r="D39"/>
  <c r="D34"/>
  <c r="D21"/>
  <c r="D20"/>
  <c r="E10"/>
  <c r="E12"/>
  <c r="D37"/>
  <c r="E13"/>
  <c r="E40" l="1"/>
  <c r="D40"/>
  <c r="E40" i="3"/>
  <c r="E24"/>
  <c r="D24"/>
  <c r="D40"/>
  <c r="E11"/>
  <c r="D11"/>
  <c r="E24" i="2"/>
  <c r="D24"/>
  <c r="D15" i="1"/>
  <c r="E15"/>
  <c r="E15" i="2"/>
  <c r="D15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<sst xmlns="http://schemas.openxmlformats.org/spreadsheetml/2006/main" count="1434" uniqueCount="163">
  <si>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</si>
  <si>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</si>
  <si>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</si>
  <si>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</si>
  <si>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</si>
  <si>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</si>
  <si>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</si>
  <si>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</si>
  <si>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</si>
  <si>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</si>
  <si>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</si>
  <si>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</si>
  <si>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</si>
  <si>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</si>
  <si>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</si>
  <si>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</si>
  <si>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</si>
  <si>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</si>
  <si>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</si>
  <si>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</si>
  <si>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</si>
  <si>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</si>
  <si>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</si>
  <si>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</si>
  <si>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</si>
  <si>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</si>
  <si>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</si>
  <si>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</si>
  <si>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</si>
  <si>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</si>
  <si>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</si>
  <si>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</si>
  <si>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</si>
  <si>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</si>
  <si>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</si>
  <si>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</si>
  <si>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</si>
  <si>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</si>
  <si>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</si>
  <si>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</si>
  <si>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</si>
  <si>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</si>
  <si>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</si>
  <si>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</si>
  <si>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</si>
  <si>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</si>
  <si>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</si>
  <si>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</si>
  <si>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</si>
  <si>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BUILDER TRACKING</t>
  </si>
  <si>
    <t>BUILDER</t>
  </si>
  <si>
    <t>DOLLARVOL</t>
  </si>
  <si>
    <t>AVERAGE</t>
  </si>
  <si>
    <t>% OF $$$ VOLUME</t>
  </si>
  <si>
    <t>Reporting Period: DECEMBER, 2024</t>
  </si>
  <si>
    <t>First American Title</t>
  </si>
  <si>
    <t>SINGLE FAM RES.</t>
  </si>
  <si>
    <t>MINDEN</t>
  </si>
  <si>
    <t>ET</t>
  </si>
  <si>
    <t>NO</t>
  </si>
  <si>
    <t>VACANT LAND</t>
  </si>
  <si>
    <t>First Centennial Title</t>
  </si>
  <si>
    <t>ZEPHYR</t>
  </si>
  <si>
    <t>17</t>
  </si>
  <si>
    <t>Toiyabe Title</t>
  </si>
  <si>
    <t>MB</t>
  </si>
  <si>
    <t>RIDGEVIEW</t>
  </si>
  <si>
    <t>15</t>
  </si>
  <si>
    <t>GARDNERVILLE</t>
  </si>
  <si>
    <t>3</t>
  </si>
  <si>
    <t>YES</t>
  </si>
  <si>
    <t>CARTER HILL HOMES LLC</t>
  </si>
  <si>
    <t>Core Title</t>
  </si>
  <si>
    <t>CARSON CITY</t>
  </si>
  <si>
    <t>AMG</t>
  </si>
  <si>
    <t>Ticor Title</t>
  </si>
  <si>
    <t>RLT</t>
  </si>
  <si>
    <t>Signature Title</t>
  </si>
  <si>
    <t>CONDO/TWNHSE</t>
  </si>
  <si>
    <t>JML</t>
  </si>
  <si>
    <t>SK</t>
  </si>
  <si>
    <t>1320-29-113-006</t>
  </si>
  <si>
    <t>Stewart Title</t>
  </si>
  <si>
    <t>COMMERCIAL</t>
  </si>
  <si>
    <t>BA</t>
  </si>
  <si>
    <t>SD</t>
  </si>
  <si>
    <t>KIETZKE</t>
  </si>
  <si>
    <t>DM</t>
  </si>
  <si>
    <t>20</t>
  </si>
  <si>
    <t>JC VALLEY KNOLLS LLC</t>
  </si>
  <si>
    <t>JC VALLEY KNOLLS 2 LLC</t>
  </si>
  <si>
    <t>KDJ</t>
  </si>
  <si>
    <t>NF</t>
  </si>
  <si>
    <t>TH</t>
  </si>
  <si>
    <t>MF</t>
  </si>
  <si>
    <t>9</t>
  </si>
  <si>
    <t>MONTE VISTA MINDEN LLC</t>
  </si>
  <si>
    <t>ASK</t>
  </si>
  <si>
    <t>MOUNTAIN MEADOW ESTATES LLC</t>
  </si>
  <si>
    <t>BEACH CLUB DEVELOPMENT PHASE II LLC</t>
  </si>
  <si>
    <t>DKC</t>
  </si>
  <si>
    <t>1419-26-610-029</t>
  </si>
  <si>
    <t>Landmark Title</t>
  </si>
  <si>
    <t>PLUMB</t>
  </si>
  <si>
    <t>DP</t>
  </si>
  <si>
    <t>CC</t>
  </si>
  <si>
    <t>GENOA LAKES BY DESERT WINDS</t>
  </si>
  <si>
    <t>JP</t>
  </si>
  <si>
    <t>TL KINGSBURY ESTATES</t>
  </si>
  <si>
    <t>AJF</t>
  </si>
  <si>
    <t>QUAIL CREEK ESTATES INC</t>
  </si>
  <si>
    <t>MOBILE HOME</t>
  </si>
  <si>
    <t>1420-34-510-011</t>
  </si>
  <si>
    <t>1219-04-002-006</t>
  </si>
  <si>
    <t>CONVENTIONAL</t>
  </si>
  <si>
    <t>GUILD MORTGAGE COMPANY LLC</t>
  </si>
  <si>
    <t>1320-29-711-022</t>
  </si>
  <si>
    <t>FHA</t>
  </si>
  <si>
    <t>MASON MCDUFFIE MORTGAGE CORPORATION</t>
  </si>
  <si>
    <t>1220-17-610-021</t>
  </si>
  <si>
    <t>1220-17-612-010</t>
  </si>
  <si>
    <t>EL DORADO SAVINGS BANK</t>
  </si>
  <si>
    <t>1121-35-001-025</t>
  </si>
  <si>
    <t>US BANK NA</t>
  </si>
  <si>
    <t>1320-29-115-003</t>
  </si>
  <si>
    <t>UNITED FEDERAL CREDIT UNION</t>
  </si>
  <si>
    <t>1320-26-001-023</t>
  </si>
  <si>
    <t>HARD MONEY</t>
  </si>
  <si>
    <t>GRANT, CHARLES N</t>
  </si>
  <si>
    <t>1320-27-002-033</t>
  </si>
  <si>
    <t>CONSTRUCTION</t>
  </si>
  <si>
    <t>HERITAGE BANK OF NEVADA</t>
  </si>
  <si>
    <t>1221-05-002-031</t>
  </si>
  <si>
    <t>1219-11-002-006</t>
  </si>
  <si>
    <t>BANK OF AMERICA</t>
  </si>
  <si>
    <t>ALL PRO FUNDING V LLC</t>
  </si>
  <si>
    <t>1419-09-001-051</t>
  </si>
  <si>
    <t>ACHOR NATIONWIDE LOANS LLC</t>
  </si>
  <si>
    <t>1318-23-710-047</t>
  </si>
  <si>
    <t>CREDIT LINE</t>
  </si>
  <si>
    <t>ALLIANT CREDIT UNION</t>
  </si>
  <si>
    <t>1220-11-001-067</t>
  </si>
  <si>
    <t>BMO BANK</t>
  </si>
  <si>
    <t>1220-04-512-004</t>
  </si>
  <si>
    <t>1220-28-510-068</t>
  </si>
  <si>
    <t>1321-33-002-008</t>
  </si>
  <si>
    <t>COTTONWOOD SELF STORAGE LLC</t>
  </si>
  <si>
    <t>1320-30-513-014</t>
  </si>
  <si>
    <t>REMLEY, SUSAN J TRUSTEE; REMLEY FAMILY TRUST</t>
  </si>
  <si>
    <t>1220-17-401-011</t>
  </si>
  <si>
    <t>BNY MELLON</t>
  </si>
  <si>
    <t>MCNEALY, SCOTT</t>
  </si>
  <si>
    <t>CT</t>
  </si>
  <si>
    <t>FA</t>
  </si>
  <si>
    <t>FC</t>
  </si>
  <si>
    <t>LT</t>
  </si>
  <si>
    <t>SIG</t>
  </si>
  <si>
    <t>ST</t>
  </si>
  <si>
    <t>TI</t>
  </si>
  <si>
    <t>TT</t>
  </si>
  <si>
    <t>Deed</t>
  </si>
  <si>
    <t>Deed of Trust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</si>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</sst>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5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" fillId="0" borderId="0" xfId="11"/>
    <xf numFmtId="0" fontId="18" fillId="0" borderId="0" xfId="11" applyFont="1"/>
    <xf numFmtId="0" fontId="16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0" fontId="16" fillId="0" borderId="8" xfId="0" applyNumberFormat="1" applyFont="1" applyBorder="1" applyAlignment="1">
      <alignment horizontal="right"/>
    </xf>
    <xf numFmtId="164" fontId="16" fillId="0" borderId="6" xfId="5" applyNumberFormat="1" applyFont="1" applyFill="1" applyBorder="1" applyAlignment="1">
      <alignment wrapText="1"/>
    </xf>
    <xf numFmtId="0" fontId="16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17" fillId="0" borderId="18" xfId="12" applyFont="1" applyFill="1" applyBorder="1" applyAlignment="1">
      <alignment wrapText="1"/>
    </xf>
    <xf numFmtId="0" fontId="17" fillId="0" borderId="18" xfId="12" applyFont="1" applyFill="1" applyBorder="1" applyAlignment="1">
      <alignment horizontal="right" wrapText="1"/>
    </xf>
    <xf numFmtId="165" fontId="17" fillId="0" borderId="18" xfId="1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Signature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Core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33</c:v>
                </c:pt>
                <c:pt idx="1">
                  <c:v>14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</c:ser>
        <c:shape val="box"/>
        <c:axId val="125294080"/>
        <c:axId val="125295616"/>
        <c:axId val="0"/>
      </c:bar3DChart>
      <c:catAx>
        <c:axId val="125294080"/>
        <c:scaling>
          <c:orientation val="minMax"/>
        </c:scaling>
        <c:axPos val="b"/>
        <c:numFmt formatCode="General" sourceLinked="1"/>
        <c:majorTickMark val="none"/>
        <c:tickLblPos val="nextTo"/>
        <c:crossAx val="125295616"/>
        <c:crosses val="autoZero"/>
        <c:auto val="1"/>
        <c:lblAlgn val="ctr"/>
        <c:lblOffset val="100"/>
      </c:catAx>
      <c:valAx>
        <c:axId val="1252956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2940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STATS'!$A$20:$A$26</c:f>
              <c:strCache>
                <c:ptCount val="7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First American Title</c:v>
                </c:pt>
              </c:strCache>
            </c:strRef>
          </c:cat>
          <c:val>
            <c:numRef>
              <c:f>'OVERALL STATS'!$B$20:$B$26</c:f>
              <c:numCache>
                <c:formatCode>0</c:formatCode>
                <c:ptCount val="7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25342848"/>
        <c:axId val="125344384"/>
        <c:axId val="0"/>
      </c:bar3DChart>
      <c:catAx>
        <c:axId val="125342848"/>
        <c:scaling>
          <c:orientation val="minMax"/>
        </c:scaling>
        <c:axPos val="b"/>
        <c:numFmt formatCode="General" sourceLinked="1"/>
        <c:majorTickMark val="none"/>
        <c:tickLblPos val="nextTo"/>
        <c:crossAx val="125344384"/>
        <c:crosses val="autoZero"/>
        <c:auto val="1"/>
        <c:lblAlgn val="ctr"/>
        <c:lblOffset val="100"/>
      </c:catAx>
      <c:valAx>
        <c:axId val="1253443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342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STATS'!$A$32:$A$39</c:f>
              <c:strCache>
                <c:ptCount val="8"/>
                <c:pt idx="0">
                  <c:v>First Centennial Title</c:v>
                </c:pt>
                <c:pt idx="1">
                  <c:v>Signature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Core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STATS'!$B$32:$B$39</c:f>
              <c:numCache>
                <c:formatCode>0</c:formatCode>
                <c:ptCount val="8"/>
                <c:pt idx="0">
                  <c:v>40</c:v>
                </c:pt>
                <c:pt idx="1">
                  <c:v>16</c:v>
                </c:pt>
                <c:pt idx="2">
                  <c:v>14</c:v>
                </c:pt>
                <c:pt idx="3">
                  <c:v>12</c:v>
                </c:pt>
                <c:pt idx="4">
                  <c:v>11</c:v>
                </c:pt>
                <c:pt idx="5">
                  <c:v>8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</c:ser>
        <c:shape val="box"/>
        <c:axId val="125362560"/>
        <c:axId val="125364096"/>
        <c:axId val="0"/>
      </c:bar3DChart>
      <c:catAx>
        <c:axId val="125362560"/>
        <c:scaling>
          <c:orientation val="minMax"/>
        </c:scaling>
        <c:axPos val="b"/>
        <c:numFmt formatCode="General" sourceLinked="1"/>
        <c:majorTickMark val="none"/>
        <c:tickLblPos val="nextTo"/>
        <c:crossAx val="125364096"/>
        <c:crosses val="autoZero"/>
        <c:auto val="1"/>
        <c:lblAlgn val="ctr"/>
        <c:lblOffset val="100"/>
      </c:catAx>
      <c:valAx>
        <c:axId val="125364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362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Signature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Core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23859106</c:v>
                </c:pt>
                <c:pt idx="1">
                  <c:v>17296711</c:v>
                </c:pt>
                <c:pt idx="2">
                  <c:v>14984132</c:v>
                </c:pt>
                <c:pt idx="3">
                  <c:v>6185525</c:v>
                </c:pt>
                <c:pt idx="4">
                  <c:v>6015746.5</c:v>
                </c:pt>
                <c:pt idx="5">
                  <c:v>4030000</c:v>
                </c:pt>
                <c:pt idx="6">
                  <c:v>3562000</c:v>
                </c:pt>
                <c:pt idx="7">
                  <c:v>555700</c:v>
                </c:pt>
              </c:numCache>
            </c:numRef>
          </c:val>
        </c:ser>
        <c:shape val="box"/>
        <c:axId val="125721984"/>
        <c:axId val="125744256"/>
        <c:axId val="0"/>
      </c:bar3DChart>
      <c:catAx>
        <c:axId val="125721984"/>
        <c:scaling>
          <c:orientation val="minMax"/>
        </c:scaling>
        <c:axPos val="b"/>
        <c:numFmt formatCode="General" sourceLinked="1"/>
        <c:majorTickMark val="none"/>
        <c:tickLblPos val="nextTo"/>
        <c:crossAx val="125744256"/>
        <c:crosses val="autoZero"/>
        <c:auto val="1"/>
        <c:lblAlgn val="ctr"/>
        <c:lblOffset val="100"/>
      </c:catAx>
      <c:valAx>
        <c:axId val="125744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721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STATS'!$A$20:$A$26</c:f>
              <c:strCache>
                <c:ptCount val="7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First American Title</c:v>
                </c:pt>
              </c:strCache>
            </c:strRef>
          </c:cat>
          <c:val>
            <c:numRef>
              <c:f>'OVERALL STATS'!$C$20:$C$26</c:f>
              <c:numCache>
                <c:formatCode>"$"#,##0</c:formatCode>
                <c:ptCount val="7"/>
                <c:pt idx="0">
                  <c:v>17861000</c:v>
                </c:pt>
                <c:pt idx="1">
                  <c:v>4250000</c:v>
                </c:pt>
                <c:pt idx="2">
                  <c:v>1750000</c:v>
                </c:pt>
                <c:pt idx="3">
                  <c:v>1155682</c:v>
                </c:pt>
                <c:pt idx="4">
                  <c:v>5948500</c:v>
                </c:pt>
                <c:pt idx="5">
                  <c:v>1422567.28</c:v>
                </c:pt>
                <c:pt idx="6">
                  <c:v>150000</c:v>
                </c:pt>
              </c:numCache>
            </c:numRef>
          </c:val>
        </c:ser>
        <c:shape val="box"/>
        <c:axId val="125770368"/>
        <c:axId val="125772160"/>
        <c:axId val="0"/>
      </c:bar3DChart>
      <c:catAx>
        <c:axId val="125770368"/>
        <c:scaling>
          <c:orientation val="minMax"/>
        </c:scaling>
        <c:axPos val="b"/>
        <c:numFmt formatCode="General" sourceLinked="1"/>
        <c:majorTickMark val="none"/>
        <c:tickLblPos val="nextTo"/>
        <c:crossAx val="125772160"/>
        <c:crosses val="autoZero"/>
        <c:auto val="1"/>
        <c:lblAlgn val="ctr"/>
        <c:lblOffset val="100"/>
      </c:catAx>
      <c:valAx>
        <c:axId val="1257721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770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STATS'!$A$32:$A$39</c:f>
              <c:strCache>
                <c:ptCount val="8"/>
                <c:pt idx="0">
                  <c:v>First Centennial Title</c:v>
                </c:pt>
                <c:pt idx="1">
                  <c:v>Signature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Core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STATS'!$C$32:$C$39</c:f>
              <c:numCache>
                <c:formatCode>"$"#,##0</c:formatCode>
                <c:ptCount val="8"/>
                <c:pt idx="0">
                  <c:v>41720106</c:v>
                </c:pt>
                <c:pt idx="1">
                  <c:v>23245211</c:v>
                </c:pt>
                <c:pt idx="2">
                  <c:v>7935525</c:v>
                </c:pt>
                <c:pt idx="3">
                  <c:v>15134132</c:v>
                </c:pt>
                <c:pt idx="4">
                  <c:v>7171428.5</c:v>
                </c:pt>
                <c:pt idx="5">
                  <c:v>8280000</c:v>
                </c:pt>
                <c:pt idx="6">
                  <c:v>4984567.28</c:v>
                </c:pt>
                <c:pt idx="7">
                  <c:v>555700</c:v>
                </c:pt>
              </c:numCache>
            </c:numRef>
          </c:val>
        </c:ser>
        <c:shape val="box"/>
        <c:axId val="125794176"/>
        <c:axId val="125795712"/>
        <c:axId val="0"/>
      </c:bar3DChart>
      <c:catAx>
        <c:axId val="125794176"/>
        <c:scaling>
          <c:orientation val="minMax"/>
        </c:scaling>
        <c:axPos val="b"/>
        <c:numFmt formatCode="General" sourceLinked="1"/>
        <c:majorTickMark val="none"/>
        <c:tickLblPos val="nextTo"/>
        <c:crossAx val="125795712"/>
        <c:crosses val="autoZero"/>
        <c:auto val="1"/>
        <c:lblAlgn val="ctr"/>
        <c:lblOffset val="100"/>
      </c:catAx>
      <c:valAx>
        <c:axId val="125795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794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659.470206828701" createdVersion="3" refreshedVersion="3" minRefreshableVersion="3" recordCount="88">
  <cacheSource type="worksheet">
    <worksheetSource name="Table5"/>
  </cacheSource>
  <cacheFields count="10">
    <cacheField name="FULLNAME" numFmtId="0">
      <sharedItems containsBlank="1" count="9">
        <s v="Core Title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8">
        <s v="MINDEN"/>
        <s v="CARSON CITY"/>
        <s v="KIETZKE"/>
        <s v="GARDNERVILLE"/>
        <s v="ZEPHYR"/>
        <s v="RIDGEVIEW"/>
        <s v="PLUMB"/>
        <m u="1"/>
      </sharedItems>
    </cacheField>
    <cacheField name="EO" numFmtId="0">
      <sharedItems containsBlank="1" count="25">
        <s v="SD"/>
        <s v="AMG"/>
        <s v="KDJ"/>
        <s v="CC"/>
        <s v="ASK"/>
        <s v="JP"/>
        <s v="ET"/>
        <s v="DM"/>
        <s v="3"/>
        <s v="17"/>
        <s v="9"/>
        <s v="20"/>
        <s v="15"/>
        <s v="DP"/>
        <s v="NF"/>
        <s v="JML"/>
        <s v="BA"/>
        <s v="MF"/>
        <s v="TH"/>
        <s v="RLT"/>
        <s v="SK"/>
        <s v="AJF"/>
        <s v="DKC"/>
        <s v="MB"/>
        <m u="1"/>
      </sharedItems>
    </cacheField>
    <cacheField name="PROPTYPE" numFmtId="0">
      <sharedItems containsBlank="1" count="6">
        <s v="SINGLE FAM RES."/>
        <s v="VACANT LAND"/>
        <s v="CONDO/TWNHSE"/>
        <s v="COMMERCIAL"/>
        <s v="MOBILE HOME"/>
        <m u="1"/>
      </sharedItems>
    </cacheField>
    <cacheField name="DOCNUM" numFmtId="0">
      <sharedItems containsSemiMixedTypes="0" containsString="0" containsNumber="1" containsInteger="1" minValue="1015357" maxValue="1016215"/>
    </cacheField>
    <cacheField name="AMOUNT" numFmtId="165">
      <sharedItems containsSemiMixedTypes="0" containsString="0" containsNumber="1" minValue="115000" maxValue="3950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12-02T00:00:00" maxDate="2025-01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659.47031921296" createdVersion="3" refreshedVersion="3" minRefreshableVersion="3" recordCount="21">
  <cacheSource type="worksheet">
    <worksheetSource name="Table4"/>
  </cacheSource>
  <cacheFields count="8">
    <cacheField name="FULLNAME" numFmtId="0">
      <sharedItems containsBlank="1" count="15">
        <s v="Core Title"/>
        <s v="First American Title"/>
        <s v="First Centennial Title"/>
        <s v="Signature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FHA"/>
        <s v="CONVENTIONAL"/>
        <s v="CONSTRUCTION"/>
        <s v="HARD MONEY"/>
        <s v="CREDIT LINE"/>
        <s v="COMMERCIAL"/>
        <m u="1"/>
        <s v="SBA" u="1"/>
        <s v="V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1015486" maxValue="1016203"/>
    </cacheField>
    <cacheField name="AMOUNT" numFmtId="165">
      <sharedItems containsSemiMixedTypes="0" containsString="0" containsNumber="1" minValue="50000" maxValue="12000000"/>
    </cacheField>
    <cacheField name="RECDATE" numFmtId="14">
      <sharedItems containsSemiMixedTypes="0" containsNonDate="0" containsDate="1" containsString="0" minDate="2024-12-06T00:00:00" maxDate="2025-01-01T00:00:00"/>
    </cacheField>
    <cacheField name="LENDER" numFmtId="0">
      <sharedItems containsBlank="1" count="112">
        <s v="MASON MCDUFFIE MORTGAGE CORPORATION"/>
        <s v="GUILD MORTGAGE COMPANY LLC"/>
        <s v="EL DORADO SAVINGS BANK"/>
        <s v="ALL PRO FUNDING V LLC"/>
        <s v="US BANK NA"/>
        <s v="UNITED FEDERAL CREDIT UNION"/>
        <s v="GRANT, CHARLES N"/>
        <s v="HERITAGE BANK OF NEVADA"/>
        <s v="BANK OF AMERICA"/>
        <s v="ALLIANT CREDIT UNION"/>
        <s v="ACHOR NATIONWIDE LOANS LLC"/>
        <s v="BMO BANK"/>
        <s v="COTTONWOOD SELF STORAGE LLC"/>
        <s v="REMLEY, SUSAN J TRUSTEE; REMLEY FAMILY TRUST"/>
        <s v="BNY MELLON"/>
        <s v="MCNEALY, SCOTT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x v="0"/>
    <s v="CT"/>
    <x v="0"/>
    <x v="0"/>
    <x v="0"/>
    <n v="1016089"/>
    <n v="440000"/>
    <x v="0"/>
    <s v="YES"/>
    <d v="2024-12-24T00:00:00"/>
  </r>
  <r>
    <x v="0"/>
    <s v="CT"/>
    <x v="1"/>
    <x v="1"/>
    <x v="1"/>
    <n v="1015976"/>
    <n v="239000"/>
    <x v="0"/>
    <s v="YES"/>
    <d v="2024-12-19T00:00:00"/>
  </r>
  <r>
    <x v="0"/>
    <s v="CT"/>
    <x v="1"/>
    <x v="2"/>
    <x v="0"/>
    <n v="1015916"/>
    <n v="430000"/>
    <x v="0"/>
    <s v="YES"/>
    <d v="2024-12-18T00:00:00"/>
  </r>
  <r>
    <x v="0"/>
    <s v="CT"/>
    <x v="2"/>
    <x v="3"/>
    <x v="0"/>
    <n v="1015552"/>
    <n v="1885100.5"/>
    <x v="1"/>
    <s v="YES"/>
    <d v="2024-12-09T00:00:00"/>
  </r>
  <r>
    <x v="0"/>
    <s v="CT"/>
    <x v="1"/>
    <x v="1"/>
    <x v="0"/>
    <n v="1015476"/>
    <n v="334000"/>
    <x v="0"/>
    <s v="YES"/>
    <d v="2024-12-05T00:00:00"/>
  </r>
  <r>
    <x v="0"/>
    <s v="CT"/>
    <x v="2"/>
    <x v="4"/>
    <x v="0"/>
    <n v="1015954"/>
    <n v="300000"/>
    <x v="0"/>
    <s v="YES"/>
    <d v="2024-12-19T00:00:00"/>
  </r>
  <r>
    <x v="0"/>
    <s v="CT"/>
    <x v="1"/>
    <x v="1"/>
    <x v="0"/>
    <n v="1015655"/>
    <n v="1052696"/>
    <x v="1"/>
    <s v="YES"/>
    <d v="2024-12-12T00:00:00"/>
  </r>
  <r>
    <x v="0"/>
    <s v="CT"/>
    <x v="1"/>
    <x v="2"/>
    <x v="0"/>
    <n v="1016150"/>
    <n v="1334950"/>
    <x v="0"/>
    <s v="YES"/>
    <d v="2024-12-27T00:00:00"/>
  </r>
  <r>
    <x v="1"/>
    <s v="FA"/>
    <x v="2"/>
    <x v="5"/>
    <x v="0"/>
    <n v="1015582"/>
    <n v="764067"/>
    <x v="1"/>
    <s v="YES"/>
    <d v="2024-12-10T00:00:00"/>
  </r>
  <r>
    <x v="1"/>
    <s v="FA"/>
    <x v="0"/>
    <x v="6"/>
    <x v="2"/>
    <n v="1016009"/>
    <n v="2895750"/>
    <x v="1"/>
    <s v="YES"/>
    <d v="2024-12-20T00:00:00"/>
  </r>
  <r>
    <x v="1"/>
    <s v="FA"/>
    <x v="0"/>
    <x v="6"/>
    <x v="0"/>
    <n v="1015934"/>
    <n v="2100000"/>
    <x v="0"/>
    <s v="YES"/>
    <d v="2024-12-18T00:00:00"/>
  </r>
  <r>
    <x v="1"/>
    <s v="FA"/>
    <x v="2"/>
    <x v="5"/>
    <x v="0"/>
    <n v="1015667"/>
    <n v="735273"/>
    <x v="1"/>
    <s v="YES"/>
    <d v="2024-12-12T00:00:00"/>
  </r>
  <r>
    <x v="1"/>
    <s v="FA"/>
    <x v="0"/>
    <x v="6"/>
    <x v="2"/>
    <n v="1015367"/>
    <n v="1826200"/>
    <x v="1"/>
    <s v="YES"/>
    <d v="2024-12-02T00:00:00"/>
  </r>
  <r>
    <x v="1"/>
    <s v="FA"/>
    <x v="0"/>
    <x v="6"/>
    <x v="0"/>
    <n v="1016208"/>
    <n v="689000"/>
    <x v="0"/>
    <s v="YES"/>
    <d v="2024-12-31T00:00:00"/>
  </r>
  <r>
    <x v="1"/>
    <s v="FA"/>
    <x v="0"/>
    <x v="6"/>
    <x v="2"/>
    <n v="1015410"/>
    <n v="2738842"/>
    <x v="1"/>
    <s v="YES"/>
    <d v="2024-12-03T00:00:00"/>
  </r>
  <r>
    <x v="1"/>
    <s v="FA"/>
    <x v="0"/>
    <x v="6"/>
    <x v="0"/>
    <n v="1015521"/>
    <n v="340000"/>
    <x v="0"/>
    <s v="YES"/>
    <d v="2024-12-09T00:00:00"/>
  </r>
  <r>
    <x v="1"/>
    <s v="FA"/>
    <x v="0"/>
    <x v="6"/>
    <x v="2"/>
    <n v="1015687"/>
    <n v="2350000"/>
    <x v="0"/>
    <s v="YES"/>
    <d v="2024-12-12T00:00:00"/>
  </r>
  <r>
    <x v="1"/>
    <s v="FA"/>
    <x v="0"/>
    <x v="6"/>
    <x v="1"/>
    <n v="1016215"/>
    <n v="115000"/>
    <x v="0"/>
    <s v="YES"/>
    <d v="2024-12-31T00:00:00"/>
  </r>
  <r>
    <x v="1"/>
    <s v="FA"/>
    <x v="2"/>
    <x v="7"/>
    <x v="0"/>
    <n v="1016096"/>
    <n v="430000"/>
    <x v="0"/>
    <s v="YES"/>
    <d v="2024-12-24T00:00:00"/>
  </r>
  <r>
    <x v="2"/>
    <s v="FC"/>
    <x v="3"/>
    <x v="8"/>
    <x v="0"/>
    <n v="1015820"/>
    <n v="460000"/>
    <x v="0"/>
    <s v="YES"/>
    <d v="2024-12-16T00:00:00"/>
  </r>
  <r>
    <x v="2"/>
    <s v="FC"/>
    <x v="4"/>
    <x v="9"/>
    <x v="2"/>
    <n v="1015968"/>
    <n v="603000"/>
    <x v="0"/>
    <s v="YES"/>
    <d v="2024-12-19T00:00:00"/>
  </r>
  <r>
    <x v="2"/>
    <s v="FC"/>
    <x v="5"/>
    <x v="10"/>
    <x v="0"/>
    <n v="1015925"/>
    <n v="660000"/>
    <x v="0"/>
    <s v="YES"/>
    <d v="2024-12-18T00:00:00"/>
  </r>
  <r>
    <x v="2"/>
    <s v="FC"/>
    <x v="3"/>
    <x v="8"/>
    <x v="0"/>
    <n v="1015918"/>
    <n v="860000"/>
    <x v="1"/>
    <s v="YES"/>
    <d v="2024-12-18T00:00:00"/>
  </r>
  <r>
    <x v="2"/>
    <s v="FC"/>
    <x v="3"/>
    <x v="8"/>
    <x v="1"/>
    <n v="1015703"/>
    <n v="586000"/>
    <x v="0"/>
    <s v="YES"/>
    <d v="2024-12-13T00:00:00"/>
  </r>
  <r>
    <x v="2"/>
    <s v="FC"/>
    <x v="3"/>
    <x v="8"/>
    <x v="0"/>
    <n v="1015973"/>
    <n v="758424"/>
    <x v="1"/>
    <s v="YES"/>
    <d v="2024-12-19T00:00:00"/>
  </r>
  <r>
    <x v="2"/>
    <s v="FC"/>
    <x v="3"/>
    <x v="8"/>
    <x v="2"/>
    <n v="1016194"/>
    <n v="422000"/>
    <x v="1"/>
    <s v="YES"/>
    <d v="2024-12-31T00:00:00"/>
  </r>
  <r>
    <x v="2"/>
    <s v="FC"/>
    <x v="3"/>
    <x v="8"/>
    <x v="0"/>
    <n v="1016191"/>
    <n v="380000"/>
    <x v="0"/>
    <s v="YES"/>
    <d v="2024-12-31T00:00:00"/>
  </r>
  <r>
    <x v="2"/>
    <s v="FC"/>
    <x v="3"/>
    <x v="8"/>
    <x v="0"/>
    <n v="1016185"/>
    <n v="613300"/>
    <x v="0"/>
    <s v="YES"/>
    <d v="2024-12-31T00:00:00"/>
  </r>
  <r>
    <x v="2"/>
    <s v="FC"/>
    <x v="3"/>
    <x v="8"/>
    <x v="0"/>
    <n v="1016138"/>
    <n v="515000"/>
    <x v="0"/>
    <s v="YES"/>
    <d v="2024-12-27T00:00:00"/>
  </r>
  <r>
    <x v="2"/>
    <s v="FC"/>
    <x v="5"/>
    <x v="11"/>
    <x v="0"/>
    <n v="1016136"/>
    <n v="585000"/>
    <x v="1"/>
    <s v="YES"/>
    <d v="2024-12-27T00:00:00"/>
  </r>
  <r>
    <x v="2"/>
    <s v="FC"/>
    <x v="5"/>
    <x v="11"/>
    <x v="0"/>
    <n v="1016126"/>
    <n v="709990"/>
    <x v="1"/>
    <s v="YES"/>
    <d v="2024-12-27T00:00:00"/>
  </r>
  <r>
    <x v="2"/>
    <s v="FC"/>
    <x v="4"/>
    <x v="9"/>
    <x v="2"/>
    <n v="1016064"/>
    <n v="1800000"/>
    <x v="0"/>
    <s v="YES"/>
    <d v="2024-12-23T00:00:00"/>
  </r>
  <r>
    <x v="2"/>
    <s v="FC"/>
    <x v="3"/>
    <x v="8"/>
    <x v="0"/>
    <n v="1016060"/>
    <n v="134000"/>
    <x v="0"/>
    <s v="YES"/>
    <d v="2024-12-23T00:00:00"/>
  </r>
  <r>
    <x v="2"/>
    <s v="FC"/>
    <x v="3"/>
    <x v="8"/>
    <x v="2"/>
    <n v="1015497"/>
    <n v="416000"/>
    <x v="1"/>
    <s v="YES"/>
    <d v="2024-12-06T00:00:00"/>
  </r>
  <r>
    <x v="2"/>
    <s v="FC"/>
    <x v="3"/>
    <x v="8"/>
    <x v="0"/>
    <n v="1015456"/>
    <n v="1086497"/>
    <x v="1"/>
    <s v="YES"/>
    <d v="2024-12-05T00:00:00"/>
  </r>
  <r>
    <x v="2"/>
    <s v="FC"/>
    <x v="5"/>
    <x v="12"/>
    <x v="0"/>
    <n v="1015451"/>
    <n v="1625000"/>
    <x v="0"/>
    <s v="YES"/>
    <d v="2024-12-04T00:00:00"/>
  </r>
  <r>
    <x v="2"/>
    <s v="FC"/>
    <x v="4"/>
    <x v="9"/>
    <x v="0"/>
    <n v="1015443"/>
    <n v="1200000"/>
    <x v="0"/>
    <s v="YES"/>
    <d v="2024-12-04T00:00:00"/>
  </r>
  <r>
    <x v="2"/>
    <s v="FC"/>
    <x v="3"/>
    <x v="8"/>
    <x v="0"/>
    <n v="1016164"/>
    <n v="740000"/>
    <x v="0"/>
    <s v="YES"/>
    <d v="2024-12-30T00:00:00"/>
  </r>
  <r>
    <x v="2"/>
    <s v="FC"/>
    <x v="3"/>
    <x v="8"/>
    <x v="1"/>
    <n v="1015610"/>
    <n v="425000"/>
    <x v="0"/>
    <s v="YES"/>
    <d v="2024-12-10T00:00:00"/>
  </r>
  <r>
    <x v="2"/>
    <s v="FC"/>
    <x v="5"/>
    <x v="11"/>
    <x v="0"/>
    <n v="1015697"/>
    <n v="826602"/>
    <x v="1"/>
    <s v="YES"/>
    <d v="2024-12-13T00:00:00"/>
  </r>
  <r>
    <x v="2"/>
    <s v="FC"/>
    <x v="5"/>
    <x v="11"/>
    <x v="0"/>
    <n v="1015694"/>
    <n v="564816"/>
    <x v="1"/>
    <s v="YES"/>
    <d v="2024-12-13T00:00:00"/>
  </r>
  <r>
    <x v="2"/>
    <s v="FC"/>
    <x v="5"/>
    <x v="11"/>
    <x v="0"/>
    <n v="1015435"/>
    <n v="815497"/>
    <x v="1"/>
    <s v="YES"/>
    <d v="2024-12-04T00:00:00"/>
  </r>
  <r>
    <x v="2"/>
    <s v="FC"/>
    <x v="5"/>
    <x v="11"/>
    <x v="0"/>
    <n v="1015398"/>
    <n v="559990"/>
    <x v="1"/>
    <s v="YES"/>
    <d v="2024-12-03T00:00:00"/>
  </r>
  <r>
    <x v="2"/>
    <s v="FC"/>
    <x v="4"/>
    <x v="9"/>
    <x v="0"/>
    <n v="1015393"/>
    <n v="2100000"/>
    <x v="0"/>
    <s v="YES"/>
    <d v="2024-12-03T00:00:00"/>
  </r>
  <r>
    <x v="2"/>
    <s v="FC"/>
    <x v="3"/>
    <x v="8"/>
    <x v="1"/>
    <n v="1015613"/>
    <n v="450000"/>
    <x v="0"/>
    <s v="YES"/>
    <d v="2024-12-10T00:00:00"/>
  </r>
  <r>
    <x v="2"/>
    <s v="FC"/>
    <x v="5"/>
    <x v="11"/>
    <x v="2"/>
    <n v="1015606"/>
    <n v="399990"/>
    <x v="1"/>
    <s v="YES"/>
    <d v="2024-12-10T00:00:00"/>
  </r>
  <r>
    <x v="2"/>
    <s v="FC"/>
    <x v="3"/>
    <x v="8"/>
    <x v="1"/>
    <n v="1015598"/>
    <n v="300000"/>
    <x v="0"/>
    <s v="YES"/>
    <d v="2024-12-10T00:00:00"/>
  </r>
  <r>
    <x v="2"/>
    <s v="FC"/>
    <x v="4"/>
    <x v="9"/>
    <x v="2"/>
    <n v="1015573"/>
    <n v="670000"/>
    <x v="0"/>
    <s v="YES"/>
    <d v="2024-12-10T00:00:00"/>
  </r>
  <r>
    <x v="2"/>
    <s v="FC"/>
    <x v="5"/>
    <x v="10"/>
    <x v="0"/>
    <n v="1015504"/>
    <n v="699000"/>
    <x v="0"/>
    <s v="YES"/>
    <d v="2024-12-06T00:00:00"/>
  </r>
  <r>
    <x v="2"/>
    <s v="FC"/>
    <x v="3"/>
    <x v="8"/>
    <x v="0"/>
    <n v="1015539"/>
    <n v="615000"/>
    <x v="0"/>
    <s v="YES"/>
    <d v="2024-12-09T00:00:00"/>
  </r>
  <r>
    <x v="2"/>
    <s v="FC"/>
    <x v="5"/>
    <x v="11"/>
    <x v="2"/>
    <n v="1016015"/>
    <n v="460000"/>
    <x v="1"/>
    <s v="YES"/>
    <d v="2024-12-20T00:00:00"/>
  </r>
  <r>
    <x v="2"/>
    <s v="FC"/>
    <x v="5"/>
    <x v="11"/>
    <x v="0"/>
    <n v="1016019"/>
    <n v="819000"/>
    <x v="1"/>
    <s v="YES"/>
    <d v="2024-12-20T00:00:00"/>
  </r>
  <r>
    <x v="3"/>
    <s v="LT"/>
    <x v="6"/>
    <x v="13"/>
    <x v="0"/>
    <n v="1015549"/>
    <n v="555700"/>
    <x v="0"/>
    <s v="YES"/>
    <d v="2024-12-09T00:00:00"/>
  </r>
  <r>
    <x v="4"/>
    <s v="SIG"/>
    <x v="1"/>
    <x v="14"/>
    <x v="1"/>
    <n v="1016172"/>
    <n v="301000"/>
    <x v="0"/>
    <s v="YES"/>
    <d v="2024-12-30T00:00:00"/>
  </r>
  <r>
    <x v="4"/>
    <s v="SIG"/>
    <x v="4"/>
    <x v="15"/>
    <x v="1"/>
    <n v="1016067"/>
    <n v="1282500"/>
    <x v="0"/>
    <s v="YES"/>
    <d v="2024-12-23T00:00:00"/>
  </r>
  <r>
    <x v="4"/>
    <s v="SIG"/>
    <x v="4"/>
    <x v="15"/>
    <x v="2"/>
    <n v="1016068"/>
    <n v="625000"/>
    <x v="0"/>
    <s v="YES"/>
    <d v="2024-12-23T00:00:00"/>
  </r>
  <r>
    <x v="4"/>
    <s v="SIG"/>
    <x v="4"/>
    <x v="15"/>
    <x v="0"/>
    <n v="1016077"/>
    <n v="3950000"/>
    <x v="0"/>
    <s v="YES"/>
    <d v="2024-12-23T00:00:00"/>
  </r>
  <r>
    <x v="4"/>
    <s v="SIG"/>
    <x v="1"/>
    <x v="14"/>
    <x v="2"/>
    <n v="1015630"/>
    <n v="400000"/>
    <x v="0"/>
    <s v="YES"/>
    <d v="2024-12-11T00:00:00"/>
  </r>
  <r>
    <x v="4"/>
    <s v="SIG"/>
    <x v="4"/>
    <x v="15"/>
    <x v="2"/>
    <n v="1015489"/>
    <n v="1875420"/>
    <x v="0"/>
    <s v="YES"/>
    <d v="2024-12-06T00:00:00"/>
  </r>
  <r>
    <x v="4"/>
    <s v="SIG"/>
    <x v="1"/>
    <x v="14"/>
    <x v="0"/>
    <n v="1015675"/>
    <n v="620000"/>
    <x v="0"/>
    <s v="YES"/>
    <d v="2024-12-12T00:00:00"/>
  </r>
  <r>
    <x v="4"/>
    <s v="SIG"/>
    <x v="4"/>
    <x v="15"/>
    <x v="0"/>
    <n v="1015826"/>
    <n v="1045000"/>
    <x v="0"/>
    <s v="YES"/>
    <d v="2024-12-16T00:00:00"/>
  </r>
  <r>
    <x v="4"/>
    <s v="SIG"/>
    <x v="4"/>
    <x v="15"/>
    <x v="0"/>
    <n v="1015700"/>
    <n v="2389916"/>
    <x v="0"/>
    <s v="YES"/>
    <d v="2024-12-13T00:00:00"/>
  </r>
  <r>
    <x v="4"/>
    <s v="SIG"/>
    <x v="4"/>
    <x v="15"/>
    <x v="1"/>
    <n v="1015897"/>
    <n v="235000"/>
    <x v="0"/>
    <s v="YES"/>
    <d v="2024-12-17T00:00:00"/>
  </r>
  <r>
    <x v="4"/>
    <s v="SIG"/>
    <x v="4"/>
    <x v="15"/>
    <x v="0"/>
    <n v="1015985"/>
    <n v="980000"/>
    <x v="0"/>
    <s v="YES"/>
    <d v="2024-12-20T00:00:00"/>
  </r>
  <r>
    <x v="4"/>
    <s v="SIG"/>
    <x v="4"/>
    <x v="15"/>
    <x v="1"/>
    <n v="1015578"/>
    <n v="2025000"/>
    <x v="0"/>
    <s v="YES"/>
    <d v="2024-12-10T00:00:00"/>
  </r>
  <r>
    <x v="4"/>
    <s v="SIG"/>
    <x v="4"/>
    <x v="15"/>
    <x v="1"/>
    <n v="1015575"/>
    <n v="610375"/>
    <x v="0"/>
    <s v="YES"/>
    <d v="2024-12-10T00:00:00"/>
  </r>
  <r>
    <x v="4"/>
    <s v="SIG"/>
    <x v="4"/>
    <x v="15"/>
    <x v="0"/>
    <n v="1015886"/>
    <n v="957500"/>
    <x v="0"/>
    <s v="YES"/>
    <d v="2024-12-17T00:00:00"/>
  </r>
  <r>
    <x v="5"/>
    <s v="ST"/>
    <x v="3"/>
    <x v="16"/>
    <x v="3"/>
    <n v="1016071"/>
    <n v="700000"/>
    <x v="0"/>
    <s v="YES"/>
    <d v="2024-12-23T00:00:00"/>
  </r>
  <r>
    <x v="5"/>
    <s v="ST"/>
    <x v="3"/>
    <x v="16"/>
    <x v="0"/>
    <n v="1015993"/>
    <n v="650000"/>
    <x v="0"/>
    <s v="YES"/>
    <d v="2024-12-20T00:00:00"/>
  </r>
  <r>
    <x v="5"/>
    <s v="ST"/>
    <x v="2"/>
    <x v="17"/>
    <x v="0"/>
    <n v="1015821"/>
    <n v="530000"/>
    <x v="0"/>
    <s v="YES"/>
    <d v="2024-12-16T00:00:00"/>
  </r>
  <r>
    <x v="5"/>
    <s v="ST"/>
    <x v="2"/>
    <x v="18"/>
    <x v="0"/>
    <n v="1016189"/>
    <n v="1100000"/>
    <x v="0"/>
    <s v="YES"/>
    <d v="2024-12-31T00:00:00"/>
  </r>
  <r>
    <x v="5"/>
    <s v="ST"/>
    <x v="3"/>
    <x v="16"/>
    <x v="0"/>
    <n v="1016079"/>
    <n v="1050000"/>
    <x v="0"/>
    <s v="YES"/>
    <d v="2024-12-23T00:00:00"/>
  </r>
  <r>
    <x v="6"/>
    <s v="TI"/>
    <x v="3"/>
    <x v="19"/>
    <x v="1"/>
    <n v="1015683"/>
    <n v="552000"/>
    <x v="0"/>
    <s v="YES"/>
    <d v="2024-12-12T00:00:00"/>
  </r>
  <r>
    <x v="6"/>
    <s v="TI"/>
    <x v="3"/>
    <x v="19"/>
    <x v="0"/>
    <n v="1015483"/>
    <n v="445000"/>
    <x v="0"/>
    <s v="YES"/>
    <d v="2024-12-05T00:00:00"/>
  </r>
  <r>
    <x v="6"/>
    <s v="TI"/>
    <x v="3"/>
    <x v="19"/>
    <x v="0"/>
    <n v="1015988"/>
    <n v="542450"/>
    <x v="1"/>
    <s v="YES"/>
    <d v="2024-12-20T00:00:00"/>
  </r>
  <r>
    <x v="6"/>
    <s v="TI"/>
    <x v="3"/>
    <x v="20"/>
    <x v="0"/>
    <n v="1016022"/>
    <n v="650000"/>
    <x v="0"/>
    <s v="YES"/>
    <d v="2024-12-20T00:00:00"/>
  </r>
  <r>
    <x v="6"/>
    <s v="TI"/>
    <x v="3"/>
    <x v="19"/>
    <x v="0"/>
    <n v="1015357"/>
    <n v="250000"/>
    <x v="0"/>
    <s v="YES"/>
    <d v="2024-12-02T00:00:00"/>
  </r>
  <r>
    <x v="6"/>
    <s v="TI"/>
    <x v="3"/>
    <x v="19"/>
    <x v="0"/>
    <n v="1015645"/>
    <n v="440000"/>
    <x v="0"/>
    <s v="YES"/>
    <d v="2024-12-11T00:00:00"/>
  </r>
  <r>
    <x v="6"/>
    <s v="TI"/>
    <x v="6"/>
    <x v="21"/>
    <x v="0"/>
    <n v="1015634"/>
    <n v="755000"/>
    <x v="0"/>
    <s v="YES"/>
    <d v="2024-12-11T00:00:00"/>
  </r>
  <r>
    <x v="6"/>
    <s v="TI"/>
    <x v="1"/>
    <x v="22"/>
    <x v="0"/>
    <n v="1015530"/>
    <n v="852000"/>
    <x v="0"/>
    <s v="YES"/>
    <d v="2024-12-09T00:00:00"/>
  </r>
  <r>
    <x v="6"/>
    <s v="TI"/>
    <x v="3"/>
    <x v="19"/>
    <x v="0"/>
    <n v="1015953"/>
    <n v="730075"/>
    <x v="1"/>
    <s v="YES"/>
    <d v="2024-12-19T00:00:00"/>
  </r>
  <r>
    <x v="6"/>
    <s v="TI"/>
    <x v="3"/>
    <x v="19"/>
    <x v="1"/>
    <n v="1015537"/>
    <n v="530000"/>
    <x v="0"/>
    <s v="YES"/>
    <d v="2024-12-09T00:00:00"/>
  </r>
  <r>
    <x v="6"/>
    <s v="TI"/>
    <x v="3"/>
    <x v="19"/>
    <x v="0"/>
    <n v="1015921"/>
    <n v="439000"/>
    <x v="0"/>
    <s v="YES"/>
    <d v="2024-12-18T00:00:00"/>
  </r>
  <r>
    <x v="7"/>
    <s v="TT"/>
    <x v="0"/>
    <x v="23"/>
    <x v="0"/>
    <n v="1016023"/>
    <n v="295000"/>
    <x v="0"/>
    <s v="YES"/>
    <d v="2024-12-20T00:00:00"/>
  </r>
  <r>
    <x v="7"/>
    <s v="TT"/>
    <x v="0"/>
    <x v="23"/>
    <x v="0"/>
    <n v="1015956"/>
    <n v="685000"/>
    <x v="0"/>
    <s v="YES"/>
    <d v="2024-12-19T00:00:00"/>
  </r>
  <r>
    <x v="7"/>
    <s v="TT"/>
    <x v="0"/>
    <x v="23"/>
    <x v="0"/>
    <n v="1015532"/>
    <n v="385000"/>
    <x v="0"/>
    <s v="YES"/>
    <d v="2024-12-09T00:00:00"/>
  </r>
  <r>
    <x v="7"/>
    <s v="TT"/>
    <x v="0"/>
    <x v="23"/>
    <x v="0"/>
    <n v="1015445"/>
    <n v="1850000"/>
    <x v="0"/>
    <s v="YES"/>
    <d v="2024-12-04T00:00:00"/>
  </r>
  <r>
    <x v="7"/>
    <s v="TT"/>
    <x v="0"/>
    <x v="23"/>
    <x v="4"/>
    <n v="1015370"/>
    <n v="347000"/>
    <x v="0"/>
    <s v="YES"/>
    <d v="2024-12-02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x v="0"/>
    <s v="CT"/>
    <x v="0"/>
    <s v="1320-29-711-022"/>
    <n v="1016090"/>
    <n v="446682"/>
    <d v="2024-12-24T00:00:00"/>
    <x v="0"/>
  </r>
  <r>
    <x v="0"/>
    <s v="CT"/>
    <x v="1"/>
    <s v="1220-17-610-021"/>
    <n v="1015574"/>
    <n v="400000"/>
    <d v="2024-12-10T00:00:00"/>
    <x v="0"/>
  </r>
  <r>
    <x v="0"/>
    <s v="CT"/>
    <x v="1"/>
    <s v="1219-04-002-006"/>
    <n v="1016046"/>
    <n v="309000"/>
    <d v="2024-12-23T00:00:00"/>
    <x v="1"/>
  </r>
  <r>
    <x v="1"/>
    <s v="FA"/>
    <x v="1"/>
    <s v="1220-17-612-010"/>
    <n v="1016203"/>
    <n v="150000"/>
    <d v="2024-12-31T00:00:00"/>
    <x v="2"/>
  </r>
  <r>
    <x v="2"/>
    <s v="FC"/>
    <x v="2"/>
    <s v="1420-34-510-011"/>
    <n v="1015704"/>
    <n v="1500000"/>
    <d v="2024-12-13T00:00:00"/>
    <x v="3"/>
  </r>
  <r>
    <x v="2"/>
    <s v="FC"/>
    <x v="1"/>
    <s v="1121-35-001-025"/>
    <n v="1016156"/>
    <n v="704000"/>
    <d v="2024-12-30T00:00:00"/>
    <x v="4"/>
  </r>
  <r>
    <x v="2"/>
    <s v="FC"/>
    <x v="1"/>
    <s v="1320-29-115-003"/>
    <n v="1016103"/>
    <n v="380000"/>
    <d v="2024-12-26T00:00:00"/>
    <x v="5"/>
  </r>
  <r>
    <x v="2"/>
    <s v="FC"/>
    <x v="3"/>
    <s v="1320-26-001-023"/>
    <n v="1016114"/>
    <n v="650000"/>
    <d v="2024-12-26T00:00:00"/>
    <x v="6"/>
  </r>
  <r>
    <x v="2"/>
    <s v="FC"/>
    <x v="2"/>
    <s v="1320-27-002-033"/>
    <n v="1016142"/>
    <n v="12000000"/>
    <d v="2024-12-27T00:00:00"/>
    <x v="7"/>
  </r>
  <r>
    <x v="2"/>
    <s v="FC"/>
    <x v="1"/>
    <s v="1221-05-002-031"/>
    <n v="1016188"/>
    <n v="467000"/>
    <d v="2024-12-31T00:00:00"/>
    <x v="0"/>
  </r>
  <r>
    <x v="2"/>
    <s v="FC"/>
    <x v="1"/>
    <s v="1219-11-002-006"/>
    <n v="1015949"/>
    <n v="2160000"/>
    <d v="2024-12-19T00:00:00"/>
    <x v="8"/>
  </r>
  <r>
    <x v="3"/>
    <s v="SIG"/>
    <x v="4"/>
    <s v="1318-23-710-047"/>
    <n v="1016130"/>
    <n v="125000"/>
    <d v="2024-12-27T00:00:00"/>
    <x v="9"/>
  </r>
  <r>
    <x v="3"/>
    <s v="SIG"/>
    <x v="2"/>
    <s v="1419-09-001-051"/>
    <n v="1015722"/>
    <n v="5823500"/>
    <d v="2024-12-13T00:00:00"/>
    <x v="10"/>
  </r>
  <r>
    <x v="4"/>
    <s v="ST"/>
    <x v="5"/>
    <s v="1220-11-001-067"/>
    <n v="1016182"/>
    <n v="4000000"/>
    <d v="2024-12-31T00:00:00"/>
    <x v="11"/>
  </r>
  <r>
    <x v="4"/>
    <s v="ST"/>
    <x v="4"/>
    <s v="1220-04-512-004"/>
    <n v="1016065"/>
    <n v="50000"/>
    <d v="2024-12-23T00:00:00"/>
    <x v="2"/>
  </r>
  <r>
    <x v="4"/>
    <s v="ST"/>
    <x v="4"/>
    <s v="1220-28-510-068"/>
    <n v="1015499"/>
    <n v="200000"/>
    <d v="2024-12-06T00:00:00"/>
    <x v="2"/>
  </r>
  <r>
    <x v="5"/>
    <s v="TI"/>
    <x v="3"/>
    <s v="1321-33-002-008"/>
    <n v="1015486"/>
    <n v="700000"/>
    <d v="2024-12-06T00:00:00"/>
    <x v="12"/>
  </r>
  <r>
    <x v="5"/>
    <s v="TI"/>
    <x v="3"/>
    <s v="1320-30-513-014"/>
    <n v="1015714"/>
    <n v="550000"/>
    <d v="2024-12-13T00:00:00"/>
    <x v="13"/>
  </r>
  <r>
    <x v="5"/>
    <s v="TI"/>
    <x v="1"/>
    <s v="1220-17-401-011"/>
    <n v="1016040"/>
    <n v="500000"/>
    <d v="2024-12-23T00:00:00"/>
    <x v="14"/>
  </r>
  <r>
    <x v="6"/>
    <s v="TT"/>
    <x v="3"/>
    <s v="1320-29-113-006"/>
    <n v="1016024"/>
    <n v="297567.28000000003"/>
    <d v="2024-12-20T00:00:00"/>
    <x v="15"/>
  </r>
  <r>
    <x v="6"/>
    <s v="TT"/>
    <x v="2"/>
    <s v="1419-26-610-029"/>
    <n v="1015533"/>
    <n v="1125000"/>
    <d v="2024-12-09T00:00:0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5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axis="axisRow" compact="0" showAll="0">
      <items count="26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0">
    <i>
      <x v="1"/>
    </i>
    <i r="1">
      <x v="1"/>
    </i>
    <i r="2">
      <x v="1"/>
    </i>
    <i r="1">
      <x v="2"/>
    </i>
    <i r="2">
      <x v="2"/>
    </i>
    <i r="2">
      <x v="3"/>
    </i>
    <i r="1">
      <x v="3"/>
    </i>
    <i r="2">
      <x v="4"/>
    </i>
    <i r="2">
      <x v="5"/>
    </i>
    <i>
      <x v="2"/>
    </i>
    <i r="1">
      <x v="1"/>
    </i>
    <i r="2">
      <x v="7"/>
    </i>
    <i r="1">
      <x v="3"/>
    </i>
    <i r="2">
      <x v="6"/>
    </i>
    <i r="2">
      <x v="8"/>
    </i>
    <i>
      <x v="3"/>
    </i>
    <i r="1">
      <x v="4"/>
    </i>
    <i r="2">
      <x v="9"/>
    </i>
    <i r="1">
      <x v="5"/>
    </i>
    <i r="2">
      <x v="10"/>
    </i>
    <i r="1">
      <x v="6"/>
    </i>
    <i r="2">
      <x v="11"/>
    </i>
    <i r="2">
      <x v="12"/>
    </i>
    <i r="2">
      <x v="13"/>
    </i>
    <i>
      <x v="4"/>
    </i>
    <i r="1">
      <x v="7"/>
    </i>
    <i r="2">
      <x v="14"/>
    </i>
    <i>
      <x v="5"/>
    </i>
    <i r="1">
      <x v="2"/>
    </i>
    <i r="2">
      <x v="15"/>
    </i>
    <i r="1">
      <x v="5"/>
    </i>
    <i r="2">
      <x v="16"/>
    </i>
    <i>
      <x v="6"/>
    </i>
    <i r="1">
      <x v="3"/>
    </i>
    <i r="2">
      <x v="18"/>
    </i>
    <i r="2">
      <x v="19"/>
    </i>
    <i r="1">
      <x v="4"/>
    </i>
    <i r="2">
      <x v="17"/>
    </i>
    <i>
      <x v="7"/>
    </i>
    <i r="1">
      <x v="2"/>
    </i>
    <i r="2">
      <x v="23"/>
    </i>
    <i r="1">
      <x v="4"/>
    </i>
    <i r="2">
      <x v="20"/>
    </i>
    <i r="2">
      <x v="21"/>
    </i>
    <i r="1">
      <x v="7"/>
    </i>
    <i r="2">
      <x v="22"/>
    </i>
    <i>
      <x v="8"/>
    </i>
    <i r="1">
      <x v="1"/>
    </i>
    <i r="2"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6" firstHeaderRow="1" firstDataRow="2" firstDataCol="2" rowPageCount="1" colPageCount="1"/>
  <pivotFields count="8">
    <pivotField name="TITLE COMPANY" axis="axisRow" compact="0" showAll="0" insertBlankRow="1">
      <items count="16">
        <item m="1" x="12"/>
        <item m="1" x="11"/>
        <item m="1" x="10"/>
        <item x="1"/>
        <item x="2"/>
        <item m="1" x="14"/>
        <item m="1" x="13"/>
        <item x="5"/>
        <item x="6"/>
        <item m="1" x="7"/>
        <item m="1" x="9"/>
        <item x="4"/>
        <item m="1" x="8"/>
        <item x="0"/>
        <item x="3"/>
        <item t="default"/>
      </items>
    </pivotField>
    <pivotField compact="0" showAll="0" insertBlankRow="1"/>
    <pivotField axis="axisPage" compact="0" showAll="0" insertBlankRow="1">
      <items count="11">
        <item x="5"/>
        <item x="2"/>
        <item x="1"/>
        <item x="4"/>
        <item x="0"/>
        <item x="3"/>
        <item m="1" x="9"/>
        <item m="1" x="7"/>
        <item m="1" x="8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3">
        <item m="1" x="38"/>
        <item m="1" x="98"/>
        <item m="1" x="110"/>
        <item m="1" x="25"/>
        <item m="1" x="67"/>
        <item m="1" x="41"/>
        <item m="1" x="71"/>
        <item m="1" x="40"/>
        <item m="1" x="35"/>
        <item m="1" x="60"/>
        <item m="1" x="49"/>
        <item m="1" x="32"/>
        <item m="1" x="47"/>
        <item m="1" x="23"/>
        <item m="1" x="19"/>
        <item m="1" x="105"/>
        <item m="1" x="31"/>
        <item m="1" x="65"/>
        <item m="1" x="58"/>
        <item m="1" x="93"/>
        <item m="1" x="82"/>
        <item m="1" x="33"/>
        <item m="1" x="39"/>
        <item m="1" x="88"/>
        <item m="1" x="43"/>
        <item m="1" x="69"/>
        <item m="1" x="17"/>
        <item m="1" x="45"/>
        <item m="1" x="44"/>
        <item m="1" x="107"/>
        <item m="1" x="95"/>
        <item m="1" x="111"/>
        <item m="1" x="59"/>
        <item m="1" x="92"/>
        <item m="1" x="18"/>
        <item m="1" x="29"/>
        <item x="7"/>
        <item m="1" x="101"/>
        <item m="1" x="78"/>
        <item m="1" x="86"/>
        <item m="1" x="27"/>
        <item m="1" x="51"/>
        <item m="1" x="91"/>
        <item m="1" x="20"/>
        <item m="1" x="79"/>
        <item m="1" x="103"/>
        <item m="1" x="56"/>
        <item x="0"/>
        <item m="1" x="64"/>
        <item m="1" x="109"/>
        <item m="1" x="81"/>
        <item m="1" x="70"/>
        <item m="1" x="46"/>
        <item m="1" x="108"/>
        <item m="1" x="50"/>
        <item m="1" x="37"/>
        <item m="1" x="73"/>
        <item m="1" x="85"/>
        <item m="1" x="30"/>
        <item m="1" x="99"/>
        <item m="1" x="77"/>
        <item m="1" x="96"/>
        <item m="1" x="26"/>
        <item m="1" x="94"/>
        <item m="1" x="106"/>
        <item m="1" x="76"/>
        <item m="1" x="83"/>
        <item m="1" x="54"/>
        <item m="1" x="104"/>
        <item m="1" x="34"/>
        <item m="1" x="90"/>
        <item m="1" x="100"/>
        <item m="1" x="53"/>
        <item m="1" x="36"/>
        <item m="1" x="57"/>
        <item m="1" x="28"/>
        <item m="1" x="22"/>
        <item m="1" x="75"/>
        <item m="1" x="97"/>
        <item m="1" x="24"/>
        <item m="1" x="87"/>
        <item m="1" x="68"/>
        <item x="5"/>
        <item m="1" x="74"/>
        <item x="4"/>
        <item m="1" x="80"/>
        <item m="1" x="42"/>
        <item m="1" x="66"/>
        <item m="1" x="21"/>
        <item m="1" x="102"/>
        <item m="1" x="84"/>
        <item m="1" x="89"/>
        <item m="1" x="52"/>
        <item m="1" x="48"/>
        <item m="1" x="72"/>
        <item m="1" x="63"/>
        <item m="1" x="61"/>
        <item m="1" x="55"/>
        <item m="1" x="62"/>
        <item m="1" x="16"/>
        <item x="1"/>
        <item x="2"/>
        <item x="3"/>
        <item x="6"/>
        <item x="8"/>
        <item x="9"/>
        <item x="10"/>
        <item x="11"/>
        <item x="12"/>
        <item x="13"/>
        <item x="14"/>
        <item x="15"/>
        <item t="default"/>
      </items>
    </pivotField>
  </pivotFields>
  <rowFields count="2">
    <field x="7"/>
    <field x="0"/>
  </rowFields>
  <rowItems count="52">
    <i>
      <x v="36"/>
    </i>
    <i r="1">
      <x v="4"/>
    </i>
    <i t="blank">
      <x v="36"/>
    </i>
    <i>
      <x v="47"/>
    </i>
    <i r="1">
      <x v="4"/>
    </i>
    <i r="1">
      <x v="13"/>
    </i>
    <i t="blank">
      <x v="47"/>
    </i>
    <i>
      <x v="82"/>
    </i>
    <i r="1">
      <x v="4"/>
    </i>
    <i t="blank">
      <x v="82"/>
    </i>
    <i>
      <x v="84"/>
    </i>
    <i r="1">
      <x v="4"/>
    </i>
    <i t="blank">
      <x v="84"/>
    </i>
    <i>
      <x v="100"/>
    </i>
    <i r="1">
      <x v="13"/>
    </i>
    <i t="blank">
      <x v="100"/>
    </i>
    <i>
      <x v="101"/>
    </i>
    <i r="1">
      <x v="3"/>
    </i>
    <i r="1">
      <x v="11"/>
    </i>
    <i t="blank">
      <x v="101"/>
    </i>
    <i>
      <x v="102"/>
    </i>
    <i r="1">
      <x v="4"/>
    </i>
    <i r="1">
      <x v="8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14"/>
    </i>
    <i t="blank">
      <x v="105"/>
    </i>
    <i>
      <x v="106"/>
    </i>
    <i r="1">
      <x v="14"/>
    </i>
    <i t="blank">
      <x v="106"/>
    </i>
    <i>
      <x v="107"/>
    </i>
    <i r="1">
      <x v="11"/>
    </i>
    <i t="blank">
      <x v="107"/>
    </i>
    <i>
      <x v="108"/>
    </i>
    <i r="1">
      <x v="7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>
      <x v="111"/>
    </i>
    <i r="1">
      <x v="8"/>
    </i>
    <i t="blank">
      <x v="1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4" totalsRowCount="1" headerRowDxfId="18" totalsRowDxfId="15" headerRowBorderDxfId="17" tableBorderDxfId="16" totalsRowBorderDxfId="14">
  <autoFilter ref="A4:F13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SUM(B5:B13)</totalsRowFormula>
    </tableColumn>
    <tableColumn id="3" name="DOLLARVOL" totalsRowFunction="custom" totalsRowDxfId="3" dataCellStyle="Normal 2">
      <totalsRowFormula>SUM(C5:C13)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Row],[CLOSINGS]]/$B$15</calculatedColumnFormula>
      <totalsRowFormula>SUM(E5:E13)</totalsRowFormula>
    </tableColumn>
    <tableColumn id="6" name="% OF $$$ VOLUME" totalsRowFunction="custom" dataDxfId="12" totalsRowDxfId="0" dataCellStyle="Normal 2">
      <calculatedColumnFormula>Table2[[#This Row],[DOLLARVOL]]/$C$15</calculatedColumnFormula>
      <totalsRowFormula>SUM(F5:F13)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89" totalsRowShown="0" headerRowDxfId="11">
  <autoFilter ref="A1:J8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2" totalsRowShown="0" headerRowDxfId="10">
  <autoFilter ref="A1:H22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10" totalsRowShown="0" headerRowDxfId="9" headerRowBorderDxfId="8" tableBorderDxfId="7" totalsRowBorderDxfId="6">
  <autoFilter ref="A1:E110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46</v>
      </c>
    </row>
    <row r="2" spans="1:7">
      <c r="A2" s="2" t="s">
        <v>54</v>
      </c>
    </row>
    <row r="3" spans="1:7">
      <c r="A3" s="2"/>
    </row>
    <row r="4" spans="1:7" ht="13.8" thickBot="1">
      <c r="A4" s="2"/>
    </row>
    <row r="5" spans="1:7" ht="16.2" thickBot="1">
      <c r="A5" s="126" t="s">
        <v>4</v>
      </c>
      <c r="B5" s="127"/>
      <c r="C5" s="127"/>
      <c r="D5" s="127"/>
      <c r="E5" s="127"/>
      <c r="F5" s="127"/>
      <c r="G5" s="128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3" t="s">
        <v>61</v>
      </c>
      <c r="B7" s="134">
        <v>33</v>
      </c>
      <c r="C7" s="135">
        <v>23859106</v>
      </c>
      <c r="D7" s="136">
        <f>B7/$B$15</f>
        <v>0.375</v>
      </c>
      <c r="E7" s="136">
        <f>C7/$C$15</f>
        <v>0.31192891524727429</v>
      </c>
      <c r="F7" s="137">
        <v>1</v>
      </c>
      <c r="G7" s="137">
        <f t="shared" ref="G7:G14" si="0">RANK(C7,$C$7:$C$14)</f>
        <v>1</v>
      </c>
    </row>
    <row r="8" spans="1:7">
      <c r="A8" s="85" t="s">
        <v>77</v>
      </c>
      <c r="B8" s="81">
        <v>14</v>
      </c>
      <c r="C8" s="116">
        <v>17296711</v>
      </c>
      <c r="D8" s="23">
        <f>B8/$B$15</f>
        <v>0.15909090909090909</v>
      </c>
      <c r="E8" s="23">
        <f>C8/$C$15</f>
        <v>0.22613354832220439</v>
      </c>
      <c r="F8" s="74">
        <v>2</v>
      </c>
      <c r="G8" s="103">
        <f t="shared" si="0"/>
        <v>2</v>
      </c>
    </row>
    <row r="9" spans="1:7">
      <c r="A9" s="85" t="s">
        <v>55</v>
      </c>
      <c r="B9" s="81">
        <v>11</v>
      </c>
      <c r="C9" s="116">
        <v>14984132</v>
      </c>
      <c r="D9" s="23">
        <f t="shared" ref="D9" si="1">B9/$B$15</f>
        <v>0.125</v>
      </c>
      <c r="E9" s="23">
        <f t="shared" ref="E9" si="2">C9/$C$15</f>
        <v>0.19589937865576232</v>
      </c>
      <c r="F9" s="74">
        <v>3</v>
      </c>
      <c r="G9" s="103">
        <f t="shared" si="0"/>
        <v>3</v>
      </c>
    </row>
    <row r="10" spans="1:7">
      <c r="A10" s="67" t="s">
        <v>75</v>
      </c>
      <c r="B10" s="68">
        <v>11</v>
      </c>
      <c r="C10" s="69">
        <v>6185525</v>
      </c>
      <c r="D10" s="23">
        <f>B10/$B$15</f>
        <v>0.125</v>
      </c>
      <c r="E10" s="23">
        <f>C10/$C$15</f>
        <v>8.0868248101370444E-2</v>
      </c>
      <c r="F10" s="74">
        <v>3</v>
      </c>
      <c r="G10" s="103">
        <f t="shared" si="0"/>
        <v>4</v>
      </c>
    </row>
    <row r="11" spans="1:7">
      <c r="A11" s="67" t="s">
        <v>72</v>
      </c>
      <c r="B11" s="68">
        <v>8</v>
      </c>
      <c r="C11" s="69">
        <v>6015746.5</v>
      </c>
      <c r="D11" s="23">
        <f>B11/$B$15</f>
        <v>9.0909090909090912E-2</v>
      </c>
      <c r="E11" s="23">
        <f>C11/$C$15</f>
        <v>7.8648599832180921E-2</v>
      </c>
      <c r="F11" s="74">
        <v>4</v>
      </c>
      <c r="G11" s="103">
        <f t="shared" si="0"/>
        <v>5</v>
      </c>
    </row>
    <row r="12" spans="1:7">
      <c r="A12" s="67" t="s">
        <v>82</v>
      </c>
      <c r="B12" s="68">
        <v>5</v>
      </c>
      <c r="C12" s="69">
        <v>4030000</v>
      </c>
      <c r="D12" s="23">
        <f>B12/$B$15</f>
        <v>5.6818181818181816E-2</v>
      </c>
      <c r="E12" s="23">
        <f>C12/$C$15</f>
        <v>5.2687369277227544E-2</v>
      </c>
      <c r="F12" s="74">
        <v>5</v>
      </c>
      <c r="G12" s="103">
        <f t="shared" si="0"/>
        <v>6</v>
      </c>
    </row>
    <row r="13" spans="1:7">
      <c r="A13" s="67" t="s">
        <v>64</v>
      </c>
      <c r="B13" s="68">
        <v>5</v>
      </c>
      <c r="C13" s="69">
        <v>3562000</v>
      </c>
      <c r="D13" s="23">
        <f>B13/$B$15</f>
        <v>5.6818181818181816E-2</v>
      </c>
      <c r="E13" s="23">
        <f>C13/$C$15</f>
        <v>4.6568836070839829E-2</v>
      </c>
      <c r="F13" s="74">
        <v>5</v>
      </c>
      <c r="G13" s="103">
        <f t="shared" si="0"/>
        <v>7</v>
      </c>
    </row>
    <row r="14" spans="1:7">
      <c r="A14" s="85" t="s">
        <v>102</v>
      </c>
      <c r="B14" s="81">
        <v>1</v>
      </c>
      <c r="C14" s="116">
        <v>555700</v>
      </c>
      <c r="D14" s="23">
        <f>B14/$B$15</f>
        <v>1.1363636363636364E-2</v>
      </c>
      <c r="E14" s="23">
        <f>C14/$C$15</f>
        <v>7.2651044931402843E-3</v>
      </c>
      <c r="F14" s="74">
        <v>6</v>
      </c>
      <c r="G14" s="103">
        <f t="shared" si="0"/>
        <v>8</v>
      </c>
    </row>
    <row r="15" spans="1:7">
      <c r="A15" s="82" t="s">
        <v>23</v>
      </c>
      <c r="B15" s="83">
        <f>SUM(B7:B14)</f>
        <v>88</v>
      </c>
      <c r="C15" s="84">
        <f>SUM(C7:C14)</f>
        <v>76488920.5</v>
      </c>
      <c r="D15" s="30">
        <f>SUM(D7:D14)</f>
        <v>0.99999999999999989</v>
      </c>
      <c r="E15" s="30">
        <f>SUM(E7:E14)</f>
        <v>1</v>
      </c>
      <c r="F15" s="31"/>
      <c r="G15" s="31"/>
    </row>
    <row r="16" spans="1:7" ht="13.8" thickBot="1">
      <c r="A16" s="78"/>
      <c r="B16" s="79"/>
      <c r="C16" s="80"/>
    </row>
    <row r="17" spans="1:7" ht="16.2" thickBot="1">
      <c r="A17" s="129" t="s">
        <v>10</v>
      </c>
      <c r="B17" s="130"/>
      <c r="C17" s="130"/>
      <c r="D17" s="130"/>
      <c r="E17" s="130"/>
      <c r="F17" s="130"/>
      <c r="G17" s="131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3" t="s">
        <v>61</v>
      </c>
      <c r="B20" s="134">
        <v>7</v>
      </c>
      <c r="C20" s="135">
        <v>17861000</v>
      </c>
      <c r="D20" s="138">
        <f t="shared" ref="D20:D25" si="3">B20/$B$27</f>
        <v>0.33333333333333331</v>
      </c>
      <c r="E20" s="138">
        <f t="shared" ref="E20:E25" si="4">C20/$C$27</f>
        <v>0.54893163772021047</v>
      </c>
      <c r="F20" s="139">
        <v>1</v>
      </c>
      <c r="G20" s="139">
        <f t="shared" ref="G20:G26" si="5">RANK(C20,$C$20:$C$26)</f>
        <v>1</v>
      </c>
    </row>
    <row r="21" spans="1:7">
      <c r="A21" s="67" t="s">
        <v>82</v>
      </c>
      <c r="B21" s="68">
        <v>3</v>
      </c>
      <c r="C21" s="69">
        <v>4250000</v>
      </c>
      <c r="D21" s="23">
        <f t="shared" si="3"/>
        <v>0.14285714285714285</v>
      </c>
      <c r="E21" s="23">
        <f t="shared" si="4"/>
        <v>0.13061751639386901</v>
      </c>
      <c r="F21" s="74">
        <v>2</v>
      </c>
      <c r="G21" s="74">
        <f t="shared" si="5"/>
        <v>3</v>
      </c>
    </row>
    <row r="22" spans="1:7">
      <c r="A22" s="67" t="s">
        <v>75</v>
      </c>
      <c r="B22" s="68">
        <v>3</v>
      </c>
      <c r="C22" s="69">
        <v>1750000</v>
      </c>
      <c r="D22" s="23">
        <f t="shared" si="3"/>
        <v>0.14285714285714285</v>
      </c>
      <c r="E22" s="23">
        <f t="shared" si="4"/>
        <v>5.3783683221004887E-2</v>
      </c>
      <c r="F22" s="74">
        <v>2</v>
      </c>
      <c r="G22" s="74">
        <f t="shared" si="5"/>
        <v>4</v>
      </c>
    </row>
    <row r="23" spans="1:7">
      <c r="A23" s="67" t="s">
        <v>72</v>
      </c>
      <c r="B23" s="68">
        <v>3</v>
      </c>
      <c r="C23" s="69">
        <v>1155682</v>
      </c>
      <c r="D23" s="23">
        <f t="shared" si="3"/>
        <v>0.14285714285714285</v>
      </c>
      <c r="E23" s="23">
        <f t="shared" si="4"/>
        <v>3.5518191195552787E-2</v>
      </c>
      <c r="F23" s="74">
        <v>2</v>
      </c>
      <c r="G23" s="74">
        <f t="shared" si="5"/>
        <v>6</v>
      </c>
    </row>
    <row r="24" spans="1:7">
      <c r="A24" s="67" t="s">
        <v>77</v>
      </c>
      <c r="B24" s="68">
        <v>2</v>
      </c>
      <c r="C24" s="69">
        <v>5948500</v>
      </c>
      <c r="D24" s="23">
        <f t="shared" si="3"/>
        <v>9.5238095238095233E-2</v>
      </c>
      <c r="E24" s="23">
        <f t="shared" si="4"/>
        <v>0.18281842265151291</v>
      </c>
      <c r="F24" s="74">
        <v>3</v>
      </c>
      <c r="G24" s="74">
        <f t="shared" si="5"/>
        <v>2</v>
      </c>
    </row>
    <row r="25" spans="1:7">
      <c r="A25" s="67" t="s">
        <v>64</v>
      </c>
      <c r="B25" s="68">
        <v>2</v>
      </c>
      <c r="C25" s="69">
        <v>1422567.28</v>
      </c>
      <c r="D25" s="23">
        <f t="shared" si="3"/>
        <v>9.5238095238095233E-2</v>
      </c>
      <c r="E25" s="23">
        <f t="shared" si="4"/>
        <v>4.3720518827478037E-2</v>
      </c>
      <c r="F25" s="74">
        <v>3</v>
      </c>
      <c r="G25" s="74">
        <f t="shared" si="5"/>
        <v>5</v>
      </c>
    </row>
    <row r="26" spans="1:7">
      <c r="A26" s="67" t="s">
        <v>55</v>
      </c>
      <c r="B26" s="68">
        <v>1</v>
      </c>
      <c r="C26" s="69">
        <v>150000</v>
      </c>
      <c r="D26" s="23">
        <f>B26/$B$27</f>
        <v>4.7619047619047616E-2</v>
      </c>
      <c r="E26" s="23">
        <f>C26/$C$27</f>
        <v>4.6100299903718478E-3</v>
      </c>
      <c r="F26" s="74">
        <v>4</v>
      </c>
      <c r="G26" s="74">
        <f t="shared" si="5"/>
        <v>7</v>
      </c>
    </row>
    <row r="27" spans="1:7">
      <c r="A27" s="32" t="s">
        <v>23</v>
      </c>
      <c r="B27" s="46">
        <f>SUM(B20:B26)</f>
        <v>21</v>
      </c>
      <c r="C27" s="33">
        <f>SUM(C20:C26)</f>
        <v>32537749.280000001</v>
      </c>
      <c r="D27" s="30">
        <f>SUM(D20:D26)</f>
        <v>1</v>
      </c>
      <c r="E27" s="30">
        <f>SUM(E20:E26)</f>
        <v>1</v>
      </c>
      <c r="F27" s="31"/>
      <c r="G27" s="31"/>
    </row>
    <row r="28" spans="1:7" ht="13.8" thickBot="1"/>
    <row r="29" spans="1:7" ht="16.2" thickBot="1">
      <c r="A29" s="126" t="s">
        <v>12</v>
      </c>
      <c r="B29" s="127"/>
      <c r="C29" s="127"/>
      <c r="D29" s="127"/>
      <c r="E29" s="127"/>
      <c r="F29" s="127"/>
      <c r="G29" s="128"/>
    </row>
    <row r="30" spans="1:7">
      <c r="A30" s="3"/>
      <c r="B30" s="44"/>
      <c r="C30" s="39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5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33" t="s">
        <v>61</v>
      </c>
      <c r="B32" s="134">
        <v>40</v>
      </c>
      <c r="C32" s="135">
        <v>41720106</v>
      </c>
      <c r="D32" s="138">
        <f t="shared" ref="D32:D39" si="6">B32/$B$40</f>
        <v>0.3669724770642202</v>
      </c>
      <c r="E32" s="138">
        <f t="shared" ref="E32:E39" si="7">C32/$C$40</f>
        <v>0.38265963808841563</v>
      </c>
      <c r="F32" s="139">
        <v>1</v>
      </c>
      <c r="G32" s="139">
        <f t="shared" ref="G32:G39" si="8">RANK(C32,$C$32:$C$39)</f>
        <v>1</v>
      </c>
    </row>
    <row r="33" spans="1:7">
      <c r="A33" s="67" t="s">
        <v>77</v>
      </c>
      <c r="B33" s="68">
        <v>16</v>
      </c>
      <c r="C33" s="69">
        <v>23245211</v>
      </c>
      <c r="D33" s="23">
        <f t="shared" si="6"/>
        <v>0.14678899082568808</v>
      </c>
      <c r="E33" s="23">
        <f t="shared" si="7"/>
        <v>0.21320664977574261</v>
      </c>
      <c r="F33" s="74">
        <v>2</v>
      </c>
      <c r="G33" s="74">
        <f t="shared" si="8"/>
        <v>2</v>
      </c>
    </row>
    <row r="34" spans="1:7">
      <c r="A34" s="67" t="s">
        <v>75</v>
      </c>
      <c r="B34" s="68">
        <v>14</v>
      </c>
      <c r="C34" s="69">
        <v>7935525</v>
      </c>
      <c r="D34" s="23">
        <f t="shared" si="6"/>
        <v>0.12844036697247707</v>
      </c>
      <c r="E34" s="23">
        <f t="shared" si="7"/>
        <v>7.2785172802331197E-2</v>
      </c>
      <c r="F34" s="74">
        <v>3</v>
      </c>
      <c r="G34" s="74">
        <f t="shared" si="8"/>
        <v>5</v>
      </c>
    </row>
    <row r="35" spans="1:7">
      <c r="A35" s="67" t="s">
        <v>55</v>
      </c>
      <c r="B35" s="68">
        <v>12</v>
      </c>
      <c r="C35" s="69">
        <v>15134132</v>
      </c>
      <c r="D35" s="23">
        <f t="shared" ref="D35" si="9">B35/$B$40</f>
        <v>0.11009174311926606</v>
      </c>
      <c r="E35" s="23">
        <f t="shared" ref="E35" si="10">C35/$C$40</f>
        <v>0.13881128379449251</v>
      </c>
      <c r="F35" s="74">
        <v>4</v>
      </c>
      <c r="G35" s="74">
        <f t="shared" si="8"/>
        <v>3</v>
      </c>
    </row>
    <row r="36" spans="1:7">
      <c r="A36" s="67" t="s">
        <v>72</v>
      </c>
      <c r="B36" s="68">
        <v>11</v>
      </c>
      <c r="C36" s="69">
        <v>7171428.5</v>
      </c>
      <c r="D36" s="23">
        <f t="shared" si="6"/>
        <v>0.10091743119266056</v>
      </c>
      <c r="E36" s="23">
        <f t="shared" si="7"/>
        <v>6.5776827949261429E-2</v>
      </c>
      <c r="F36" s="74">
        <v>5</v>
      </c>
      <c r="G36" s="74">
        <f t="shared" si="8"/>
        <v>6</v>
      </c>
    </row>
    <row r="37" spans="1:7">
      <c r="A37" s="67" t="s">
        <v>82</v>
      </c>
      <c r="B37" s="68">
        <v>8</v>
      </c>
      <c r="C37" s="69">
        <v>8280000</v>
      </c>
      <c r="D37" s="23">
        <f t="shared" si="6"/>
        <v>7.3394495412844041E-2</v>
      </c>
      <c r="E37" s="23">
        <f t="shared" si="7"/>
        <v>7.5944720834891483E-2</v>
      </c>
      <c r="F37" s="74">
        <v>6</v>
      </c>
      <c r="G37" s="74">
        <f t="shared" si="8"/>
        <v>4</v>
      </c>
    </row>
    <row r="38" spans="1:7">
      <c r="A38" s="67" t="s">
        <v>64</v>
      </c>
      <c r="B38" s="68">
        <v>7</v>
      </c>
      <c r="C38" s="69">
        <v>4984567.28</v>
      </c>
      <c r="D38" s="23">
        <f t="shared" si="6"/>
        <v>6.4220183486238536E-2</v>
      </c>
      <c r="E38" s="23">
        <f t="shared" si="7"/>
        <v>4.571878871525778E-2</v>
      </c>
      <c r="F38" s="74">
        <v>7</v>
      </c>
      <c r="G38" s="74">
        <f t="shared" si="8"/>
        <v>7</v>
      </c>
    </row>
    <row r="39" spans="1:7">
      <c r="A39" s="67" t="s">
        <v>102</v>
      </c>
      <c r="B39" s="68">
        <v>1</v>
      </c>
      <c r="C39" s="69">
        <v>555700</v>
      </c>
      <c r="D39" s="23">
        <f t="shared" si="6"/>
        <v>9.1743119266055051E-3</v>
      </c>
      <c r="E39" s="23">
        <f t="shared" si="7"/>
        <v>5.0969180396073909E-3</v>
      </c>
      <c r="F39" s="74">
        <v>8</v>
      </c>
      <c r="G39" s="74">
        <f t="shared" si="8"/>
        <v>8</v>
      </c>
    </row>
    <row r="40" spans="1:7">
      <c r="A40" s="32" t="s">
        <v>23</v>
      </c>
      <c r="B40" s="47">
        <f>SUM(B32:B39)</f>
        <v>109</v>
      </c>
      <c r="C40" s="37">
        <f>SUM(C32:C39)</f>
        <v>109026669.78</v>
      </c>
      <c r="D40" s="30">
        <f>SUM(D32:D39)</f>
        <v>1</v>
      </c>
      <c r="E40" s="30">
        <f>SUM(E32:E39)</f>
        <v>1</v>
      </c>
      <c r="F40" s="31"/>
      <c r="G40" s="31"/>
    </row>
    <row r="42" spans="1:7">
      <c r="A42" s="132" t="s">
        <v>24</v>
      </c>
      <c r="B42" s="132"/>
      <c r="C42" s="132"/>
      <c r="D42" s="102" t="s">
        <v>43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9:G29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7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92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DECEMBER, 2024</v>
      </c>
    </row>
    <row r="3" spans="1:7" ht="13.8" thickBot="1"/>
    <row r="4" spans="1:7" ht="16.2" thickBot="1">
      <c r="A4" s="126" t="s">
        <v>13</v>
      </c>
      <c r="B4" s="127"/>
      <c r="C4" s="127"/>
      <c r="D4" s="127"/>
      <c r="E4" s="127"/>
      <c r="F4" s="127"/>
      <c r="G4" s="128"/>
    </row>
    <row r="5" spans="1:7">
      <c r="A5" s="3"/>
      <c r="B5" s="100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0" t="s">
        <v>61</v>
      </c>
      <c r="B7" s="141">
        <v>19</v>
      </c>
      <c r="C7" s="95">
        <v>14575300</v>
      </c>
      <c r="D7" s="142">
        <f>B7/$B$15</f>
        <v>0.29230769230769232</v>
      </c>
      <c r="E7" s="23">
        <f>C7/$C$15</f>
        <v>0.2697398249616112</v>
      </c>
      <c r="F7" s="139">
        <v>1</v>
      </c>
      <c r="G7" s="74">
        <f t="shared" ref="G7:G14" si="0">RANK(C7,$C$7:$C$14)</f>
        <v>2</v>
      </c>
    </row>
    <row r="8" spans="1:7">
      <c r="A8" s="140" t="s">
        <v>77</v>
      </c>
      <c r="B8" s="36">
        <v>14</v>
      </c>
      <c r="C8" s="143">
        <v>17296711</v>
      </c>
      <c r="D8" s="27">
        <f>B8/$B$15</f>
        <v>0.2153846153846154</v>
      </c>
      <c r="E8" s="138">
        <f>C8/$C$15</f>
        <v>0.32010399769140774</v>
      </c>
      <c r="F8" s="74">
        <v>2</v>
      </c>
      <c r="G8" s="139">
        <f t="shared" si="0"/>
        <v>1</v>
      </c>
    </row>
    <row r="9" spans="1:7">
      <c r="A9" s="35" t="s">
        <v>75</v>
      </c>
      <c r="B9" s="36">
        <v>9</v>
      </c>
      <c r="C9" s="95">
        <v>4913000</v>
      </c>
      <c r="D9" s="27">
        <f t="shared" ref="D9" si="1">B9/$B$15</f>
        <v>0.13846153846153847</v>
      </c>
      <c r="E9" s="23">
        <f t="shared" ref="E9" si="2">C9/$C$15</f>
        <v>9.0923120624371093E-2</v>
      </c>
      <c r="F9" s="74">
        <v>3</v>
      </c>
      <c r="G9" s="74">
        <f t="shared" si="0"/>
        <v>4</v>
      </c>
    </row>
    <row r="10" spans="1:7">
      <c r="A10" s="35" t="s">
        <v>55</v>
      </c>
      <c r="B10" s="36">
        <v>6</v>
      </c>
      <c r="C10" s="95">
        <v>6024000</v>
      </c>
      <c r="D10" s="27">
        <f>B10/$B$15</f>
        <v>9.2307692307692313E-2</v>
      </c>
      <c r="E10" s="23">
        <f>C10/$C$15</f>
        <v>0.11148399728093047</v>
      </c>
      <c r="F10" s="74">
        <v>4</v>
      </c>
      <c r="G10" s="74">
        <f t="shared" si="0"/>
        <v>3</v>
      </c>
    </row>
    <row r="11" spans="1:7">
      <c r="A11" s="35" t="s">
        <v>72</v>
      </c>
      <c r="B11" s="36">
        <v>6</v>
      </c>
      <c r="C11" s="95">
        <v>3077950</v>
      </c>
      <c r="D11" s="27">
        <f>B11/$B$15</f>
        <v>9.2307692307692313E-2</v>
      </c>
      <c r="E11" s="23">
        <f>C11/$C$15</f>
        <v>5.6962511525703842E-2</v>
      </c>
      <c r="F11" s="74">
        <v>4</v>
      </c>
      <c r="G11" s="74">
        <f t="shared" si="0"/>
        <v>7</v>
      </c>
    </row>
    <row r="12" spans="1:7">
      <c r="A12" s="35" t="s">
        <v>82</v>
      </c>
      <c r="B12" s="36">
        <v>5</v>
      </c>
      <c r="C12" s="95">
        <v>4030000</v>
      </c>
      <c r="D12" s="27">
        <f>B12/$B$15</f>
        <v>7.6923076923076927E-2</v>
      </c>
      <c r="E12" s="23">
        <f>C12/$C$15</f>
        <v>7.458175780912181E-2</v>
      </c>
      <c r="F12" s="74">
        <v>5</v>
      </c>
      <c r="G12" s="74">
        <f t="shared" si="0"/>
        <v>5</v>
      </c>
    </row>
    <row r="13" spans="1:7">
      <c r="A13" s="35" t="s">
        <v>64</v>
      </c>
      <c r="B13" s="36">
        <v>5</v>
      </c>
      <c r="C13" s="95">
        <v>3562000</v>
      </c>
      <c r="D13" s="27">
        <f>B13/$B$15</f>
        <v>7.6923076923076927E-2</v>
      </c>
      <c r="E13" s="23">
        <f>C13/$C$15</f>
        <v>6.5920650450643159E-2</v>
      </c>
      <c r="F13" s="74">
        <v>5</v>
      </c>
      <c r="G13" s="74">
        <f t="shared" si="0"/>
        <v>6</v>
      </c>
    </row>
    <row r="14" spans="1:7">
      <c r="A14" s="35" t="s">
        <v>102</v>
      </c>
      <c r="B14" s="36">
        <v>1</v>
      </c>
      <c r="C14" s="95">
        <v>555700</v>
      </c>
      <c r="D14" s="27">
        <f>B14/$B$15</f>
        <v>1.5384615384615385E-2</v>
      </c>
      <c r="E14" s="23">
        <f>C14/$C$15</f>
        <v>1.0284139656210669E-2</v>
      </c>
      <c r="F14" s="74">
        <v>6</v>
      </c>
      <c r="G14" s="74">
        <f t="shared" si="0"/>
        <v>8</v>
      </c>
    </row>
    <row r="15" spans="1:7">
      <c r="A15" s="28" t="s">
        <v>23</v>
      </c>
      <c r="B15" s="29">
        <f>SUM(B7:B14)</f>
        <v>65</v>
      </c>
      <c r="C15" s="96">
        <f>SUM(C7:C14)</f>
        <v>54034661</v>
      </c>
      <c r="D15" s="30">
        <f>SUM(D7:D14)</f>
        <v>0.99999999999999978</v>
      </c>
      <c r="E15" s="30">
        <f>SUM(E7:E14)</f>
        <v>1.0000000000000002</v>
      </c>
      <c r="F15" s="31"/>
      <c r="G15" s="31"/>
    </row>
    <row r="16" spans="1:7" ht="13.8" thickBot="1"/>
    <row r="17" spans="1:7" ht="16.2" thickBot="1">
      <c r="A17" s="126" t="s">
        <v>14</v>
      </c>
      <c r="B17" s="127"/>
      <c r="C17" s="127"/>
      <c r="D17" s="127"/>
      <c r="E17" s="127"/>
      <c r="F17" s="127"/>
      <c r="G17" s="128"/>
    </row>
    <row r="18" spans="1:7">
      <c r="A18" s="3"/>
      <c r="B18" s="100"/>
      <c r="C18" s="93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4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44" t="s">
        <v>61</v>
      </c>
      <c r="B20" s="141">
        <v>14</v>
      </c>
      <c r="C20" s="143">
        <v>9283806</v>
      </c>
      <c r="D20" s="142">
        <f>B20/$B$24</f>
        <v>0.60869565217391308</v>
      </c>
      <c r="E20" s="138">
        <f>C20/$C$24</f>
        <v>0.41345411546526395</v>
      </c>
      <c r="F20" s="139">
        <v>1</v>
      </c>
      <c r="G20" s="139">
        <f>RANK(C20,$C$20:$C$23)</f>
        <v>1</v>
      </c>
    </row>
    <row r="21" spans="1:7">
      <c r="A21" s="48" t="s">
        <v>55</v>
      </c>
      <c r="B21" s="49">
        <v>5</v>
      </c>
      <c r="C21" s="97">
        <v>8960132</v>
      </c>
      <c r="D21" s="27">
        <f>B21/$B$24</f>
        <v>0.21739130434782608</v>
      </c>
      <c r="E21" s="23">
        <f>C21/$C$24</f>
        <v>0.39903930031627183</v>
      </c>
      <c r="F21" s="74">
        <v>2</v>
      </c>
      <c r="G21" s="74">
        <f>RANK(C21,$C$20:$C$23)</f>
        <v>2</v>
      </c>
    </row>
    <row r="22" spans="1:7">
      <c r="A22" s="48" t="s">
        <v>72</v>
      </c>
      <c r="B22" s="49">
        <v>2</v>
      </c>
      <c r="C22" s="97">
        <v>2937796.5</v>
      </c>
      <c r="D22" s="27">
        <f>B22/$B$24</f>
        <v>8.6956521739130432E-2</v>
      </c>
      <c r="E22" s="23">
        <f>C22/$C$24</f>
        <v>0.13083470866630004</v>
      </c>
      <c r="F22" s="74">
        <v>3</v>
      </c>
      <c r="G22" s="74">
        <f>RANK(C22,$C$20:$C$23)</f>
        <v>3</v>
      </c>
    </row>
    <row r="23" spans="1:7">
      <c r="A23" s="48" t="s">
        <v>75</v>
      </c>
      <c r="B23" s="49">
        <v>2</v>
      </c>
      <c r="C23" s="97">
        <v>1272525</v>
      </c>
      <c r="D23" s="27">
        <f t="shared" ref="D23" si="3">B23/$B$24</f>
        <v>8.6956521739130432E-2</v>
      </c>
      <c r="E23" s="23">
        <f t="shared" ref="E23" si="4">C23/$C$24</f>
        <v>5.6671875552164165E-2</v>
      </c>
      <c r="F23" s="74">
        <v>3</v>
      </c>
      <c r="G23" s="74">
        <f>RANK(C23,$C$20:$C$23)</f>
        <v>4</v>
      </c>
    </row>
    <row r="24" spans="1:7">
      <c r="A24" s="28" t="s">
        <v>23</v>
      </c>
      <c r="B24" s="29">
        <f>SUM(B20:B23)</f>
        <v>23</v>
      </c>
      <c r="C24" s="96">
        <f>SUM(C20:C23)</f>
        <v>22454259.5</v>
      </c>
      <c r="D24" s="30">
        <f>SUM(D20:D23)</f>
        <v>1</v>
      </c>
      <c r="E24" s="30">
        <f>SUM(E20:E23)</f>
        <v>0.99999999999999989</v>
      </c>
      <c r="F24" s="31"/>
      <c r="G24" s="31"/>
    </row>
    <row r="25" spans="1:7" ht="13.8" thickBot="1"/>
    <row r="26" spans="1:7" ht="16.2" thickBot="1">
      <c r="A26" s="126" t="s">
        <v>15</v>
      </c>
      <c r="B26" s="127"/>
      <c r="C26" s="127"/>
      <c r="D26" s="127"/>
      <c r="E26" s="127"/>
      <c r="F26" s="127"/>
      <c r="G26" s="128"/>
    </row>
    <row r="27" spans="1:7">
      <c r="A27" s="3"/>
      <c r="B27" s="100"/>
      <c r="C27" s="93"/>
      <c r="D27" s="10" t="s">
        <v>5</v>
      </c>
      <c r="E27" s="10" t="s">
        <v>5</v>
      </c>
      <c r="F27" s="11" t="s">
        <v>6</v>
      </c>
      <c r="G27" s="15" t="s">
        <v>6</v>
      </c>
    </row>
    <row r="28" spans="1:7">
      <c r="A28" s="12" t="s">
        <v>7</v>
      </c>
      <c r="B28" s="12" t="s">
        <v>8</v>
      </c>
      <c r="C28" s="94" t="s">
        <v>9</v>
      </c>
      <c r="D28" s="17" t="s">
        <v>8</v>
      </c>
      <c r="E28" s="13" t="s">
        <v>9</v>
      </c>
      <c r="F28" s="14" t="s">
        <v>8</v>
      </c>
      <c r="G28" s="16" t="s">
        <v>9</v>
      </c>
    </row>
    <row r="29" spans="1:7">
      <c r="A29" s="140" t="s">
        <v>61</v>
      </c>
      <c r="B29" s="141">
        <v>15</v>
      </c>
      <c r="C29" s="95">
        <v>12814300</v>
      </c>
      <c r="D29" s="142">
        <f t="shared" ref="D29:D34" si="5">B29/$B$37</f>
        <v>0.29411764705882354</v>
      </c>
      <c r="E29" s="23">
        <f t="shared" ref="E29:E34" si="6">C29/$C$37</f>
        <v>0.28049995681181067</v>
      </c>
      <c r="F29" s="139">
        <v>1</v>
      </c>
      <c r="G29" s="74">
        <f t="shared" ref="G29:G36" si="7">RANK(C29,$C$29:$C$36)</f>
        <v>2</v>
      </c>
    </row>
    <row r="30" spans="1:7">
      <c r="A30" s="140" t="s">
        <v>77</v>
      </c>
      <c r="B30" s="36">
        <v>9</v>
      </c>
      <c r="C30" s="143">
        <v>12842836</v>
      </c>
      <c r="D30" s="27">
        <f t="shared" si="5"/>
        <v>0.17647058823529413</v>
      </c>
      <c r="E30" s="138">
        <f t="shared" si="6"/>
        <v>0.28112459856107375</v>
      </c>
      <c r="F30" s="104">
        <v>2</v>
      </c>
      <c r="G30" s="139">
        <f t="shared" si="7"/>
        <v>1</v>
      </c>
    </row>
    <row r="31" spans="1:7">
      <c r="A31" s="35" t="s">
        <v>75</v>
      </c>
      <c r="B31" s="36">
        <v>7</v>
      </c>
      <c r="C31" s="95">
        <v>3831000</v>
      </c>
      <c r="D31" s="27">
        <f t="shared" si="5"/>
        <v>0.13725490196078433</v>
      </c>
      <c r="E31" s="23">
        <f t="shared" si="6"/>
        <v>8.3859074201949893E-2</v>
      </c>
      <c r="F31" s="104">
        <v>3</v>
      </c>
      <c r="G31" s="74">
        <f t="shared" si="7"/>
        <v>4</v>
      </c>
    </row>
    <row r="32" spans="1:7">
      <c r="A32" s="35" t="s">
        <v>55</v>
      </c>
      <c r="B32" s="36">
        <v>5</v>
      </c>
      <c r="C32" s="95">
        <v>5909000</v>
      </c>
      <c r="D32" s="27">
        <f t="shared" si="5"/>
        <v>9.8039215686274508E-2</v>
      </c>
      <c r="E32" s="23">
        <f t="shared" si="6"/>
        <v>0.12934567200713182</v>
      </c>
      <c r="F32" s="74">
        <v>4</v>
      </c>
      <c r="G32" s="74">
        <f t="shared" si="7"/>
        <v>3</v>
      </c>
    </row>
    <row r="33" spans="1:7">
      <c r="A33" s="35" t="s">
        <v>64</v>
      </c>
      <c r="B33" s="36">
        <v>5</v>
      </c>
      <c r="C33" s="95">
        <v>3562000</v>
      </c>
      <c r="D33" s="27">
        <f t="shared" si="5"/>
        <v>9.8039215686274508E-2</v>
      </c>
      <c r="E33" s="23">
        <f t="shared" si="6"/>
        <v>7.7970770636216533E-2</v>
      </c>
      <c r="F33" s="104">
        <v>4</v>
      </c>
      <c r="G33" s="74">
        <f t="shared" si="7"/>
        <v>5</v>
      </c>
    </row>
    <row r="34" spans="1:7">
      <c r="A34" s="35" t="s">
        <v>72</v>
      </c>
      <c r="B34" s="36">
        <v>5</v>
      </c>
      <c r="C34" s="95">
        <v>2838950</v>
      </c>
      <c r="D34" s="27">
        <f t="shared" si="5"/>
        <v>9.8039215686274508E-2</v>
      </c>
      <c r="E34" s="23">
        <f t="shared" si="6"/>
        <v>6.214349222282059E-2</v>
      </c>
      <c r="F34" s="74">
        <v>4</v>
      </c>
      <c r="G34" s="74">
        <f t="shared" si="7"/>
        <v>7</v>
      </c>
    </row>
    <row r="35" spans="1:7">
      <c r="A35" s="35" t="s">
        <v>82</v>
      </c>
      <c r="B35" s="36">
        <v>4</v>
      </c>
      <c r="C35" s="95">
        <v>3330000</v>
      </c>
      <c r="D35" s="27">
        <f>B35/$B$37</f>
        <v>7.8431372549019607E-2</v>
      </c>
      <c r="E35" s="23">
        <f>C35/$C$37</f>
        <v>7.2892382430825672E-2</v>
      </c>
      <c r="F35" s="74">
        <v>5</v>
      </c>
      <c r="G35" s="74">
        <f t="shared" si="7"/>
        <v>6</v>
      </c>
    </row>
    <row r="36" spans="1:7">
      <c r="A36" s="35" t="s">
        <v>102</v>
      </c>
      <c r="B36" s="36">
        <v>1</v>
      </c>
      <c r="C36" s="95">
        <v>555700</v>
      </c>
      <c r="D36" s="27">
        <f>B36/$B$37</f>
        <v>1.9607843137254902E-2</v>
      </c>
      <c r="E36" s="23">
        <f>C36/$C$37</f>
        <v>1.2164053128171119E-2</v>
      </c>
      <c r="F36" s="74">
        <v>6</v>
      </c>
      <c r="G36" s="74">
        <f t="shared" si="7"/>
        <v>8</v>
      </c>
    </row>
    <row r="37" spans="1:7">
      <c r="A37" s="28" t="s">
        <v>23</v>
      </c>
      <c r="B37" s="40">
        <f>SUM(B29:B36)</f>
        <v>51</v>
      </c>
      <c r="C37" s="98">
        <f>SUM(C29:C36)</f>
        <v>45683786</v>
      </c>
      <c r="D37" s="30">
        <f>SUM(D29:D36)</f>
        <v>1</v>
      </c>
      <c r="E37" s="30">
        <f>SUM(E29:E36)</f>
        <v>1</v>
      </c>
      <c r="F37" s="31"/>
      <c r="G37" s="31"/>
    </row>
    <row r="38" spans="1:7" ht="13.8" thickBot="1"/>
    <row r="39" spans="1:7" ht="16.2" thickBot="1">
      <c r="A39" s="126" t="s">
        <v>16</v>
      </c>
      <c r="B39" s="127"/>
      <c r="C39" s="127"/>
      <c r="D39" s="127"/>
      <c r="E39" s="127"/>
      <c r="F39" s="127"/>
      <c r="G39" s="128"/>
    </row>
    <row r="40" spans="1:7">
      <c r="A40" s="18"/>
      <c r="B40" s="101"/>
      <c r="C40" s="99"/>
      <c r="D40" s="10" t="s">
        <v>5</v>
      </c>
      <c r="E40" s="10" t="s">
        <v>5</v>
      </c>
      <c r="F40" s="11" t="s">
        <v>6</v>
      </c>
      <c r="G40" s="15" t="s">
        <v>6</v>
      </c>
    </row>
    <row r="41" spans="1:7">
      <c r="A41" s="12" t="s">
        <v>7</v>
      </c>
      <c r="B41" s="12" t="s">
        <v>8</v>
      </c>
      <c r="C41" s="94" t="s">
        <v>9</v>
      </c>
      <c r="D41" s="13" t="s">
        <v>8</v>
      </c>
      <c r="E41" s="13" t="s">
        <v>9</v>
      </c>
      <c r="F41" s="14" t="s">
        <v>8</v>
      </c>
      <c r="G41" s="16" t="s">
        <v>9</v>
      </c>
    </row>
    <row r="42" spans="1:7">
      <c r="A42" s="145" t="s">
        <v>82</v>
      </c>
      <c r="B42" s="146">
        <v>1</v>
      </c>
      <c r="C42" s="147">
        <v>700000</v>
      </c>
      <c r="D42" s="138">
        <f>B42/$B$43</f>
        <v>1</v>
      </c>
      <c r="E42" s="138">
        <f>C42/$C$43</f>
        <v>1</v>
      </c>
      <c r="F42" s="139">
        <v>1</v>
      </c>
      <c r="G42" s="139">
        <f>RANK(C42,$C$42:$C$42)</f>
        <v>1</v>
      </c>
    </row>
    <row r="43" spans="1:7">
      <c r="A43" s="28" t="s">
        <v>23</v>
      </c>
      <c r="B43" s="40">
        <f>SUM(B42:B42)</f>
        <v>1</v>
      </c>
      <c r="C43" s="98">
        <f>SUM(C42:C42)</f>
        <v>700000</v>
      </c>
      <c r="D43" s="30">
        <f>SUM(D42:D42)</f>
        <v>1</v>
      </c>
      <c r="E43" s="30">
        <f>SUM(E42:E42)</f>
        <v>1</v>
      </c>
      <c r="F43" s="31"/>
      <c r="G43" s="31"/>
    </row>
    <row r="44" spans="1:7" ht="13.8" thickBot="1"/>
    <row r="45" spans="1:7" ht="16.2" thickBot="1">
      <c r="A45" s="126" t="s">
        <v>17</v>
      </c>
      <c r="B45" s="127"/>
      <c r="C45" s="127"/>
      <c r="D45" s="127"/>
      <c r="E45" s="127"/>
      <c r="F45" s="127"/>
      <c r="G45" s="128"/>
    </row>
    <row r="46" spans="1:7">
      <c r="A46" s="18"/>
      <c r="B46" s="101"/>
      <c r="C46" s="99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4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40" t="s">
        <v>77</v>
      </c>
      <c r="B48" s="141">
        <v>5</v>
      </c>
      <c r="C48" s="143">
        <v>4453875</v>
      </c>
      <c r="D48" s="142">
        <f>B48/$B$53</f>
        <v>0.38461538461538464</v>
      </c>
      <c r="E48" s="138">
        <f>C48/$C$53</f>
        <v>0.5821392977927361</v>
      </c>
      <c r="F48" s="139">
        <v>1</v>
      </c>
      <c r="G48" s="139">
        <f>RANK(C48,$C$48:$C$52)</f>
        <v>1</v>
      </c>
    </row>
    <row r="49" spans="1:7">
      <c r="A49" s="35" t="s">
        <v>61</v>
      </c>
      <c r="B49" s="36">
        <v>4</v>
      </c>
      <c r="C49" s="95">
        <v>1761000</v>
      </c>
      <c r="D49" s="27">
        <f>B49/$B$53</f>
        <v>0.30769230769230771</v>
      </c>
      <c r="E49" s="23">
        <f>C49/$C$53</f>
        <v>0.23016975182577157</v>
      </c>
      <c r="F49" s="74">
        <v>2</v>
      </c>
      <c r="G49" s="74">
        <f>RANK(C49,$C$48:$C$52)</f>
        <v>2</v>
      </c>
    </row>
    <row r="50" spans="1:7">
      <c r="A50" s="35" t="s">
        <v>75</v>
      </c>
      <c r="B50" s="36">
        <v>2</v>
      </c>
      <c r="C50" s="95">
        <v>1082000</v>
      </c>
      <c r="D50" s="27">
        <f t="shared" ref="D50" si="8">B50/$B$53</f>
        <v>0.15384615384615385</v>
      </c>
      <c r="E50" s="23">
        <f t="shared" ref="E50" si="9">C50/$C$53</f>
        <v>0.14142173280833892</v>
      </c>
      <c r="F50" s="74">
        <v>3</v>
      </c>
      <c r="G50" s="74">
        <f>RANK(C50,$C$48:$C$52)</f>
        <v>3</v>
      </c>
    </row>
    <row r="51" spans="1:7">
      <c r="A51" s="35" t="s">
        <v>72</v>
      </c>
      <c r="B51" s="36">
        <v>1</v>
      </c>
      <c r="C51" s="95">
        <v>239000</v>
      </c>
      <c r="D51" s="27">
        <f>B51/$B$53</f>
        <v>7.6923076923076927E-2</v>
      </c>
      <c r="E51" s="23">
        <f>C51/$C$53</f>
        <v>3.123825706210074E-2</v>
      </c>
      <c r="F51" s="74">
        <v>4</v>
      </c>
      <c r="G51" s="74">
        <f>RANK(C51,$C$48:$C$52)</f>
        <v>4</v>
      </c>
    </row>
    <row r="52" spans="1:7">
      <c r="A52" s="35" t="s">
        <v>55</v>
      </c>
      <c r="B52" s="36">
        <v>1</v>
      </c>
      <c r="C52" s="95">
        <v>115000</v>
      </c>
      <c r="D52" s="27">
        <f>B52/$B$53</f>
        <v>7.6923076923076927E-2</v>
      </c>
      <c r="E52" s="23">
        <f>C52/$C$53</f>
        <v>1.5030960511052658E-2</v>
      </c>
      <c r="F52" s="74">
        <v>4</v>
      </c>
      <c r="G52" s="74">
        <f>RANK(C52,$C$48:$C$52)</f>
        <v>5</v>
      </c>
    </row>
    <row r="53" spans="1:7">
      <c r="A53" s="28" t="s">
        <v>23</v>
      </c>
      <c r="B53" s="29">
        <f>SUM(B48:B52)</f>
        <v>13</v>
      </c>
      <c r="C53" s="96">
        <f>SUM(C48:C52)</f>
        <v>7650875</v>
      </c>
      <c r="D53" s="30">
        <f>SUM(D48:D52)</f>
        <v>1</v>
      </c>
      <c r="E53" s="30">
        <f>SUM(E48:E52)</f>
        <v>1</v>
      </c>
      <c r="F53" s="31"/>
      <c r="G53" s="31"/>
    </row>
    <row r="56" spans="1:7">
      <c r="A56" s="132" t="s">
        <v>24</v>
      </c>
      <c r="B56" s="132"/>
      <c r="C56" s="132"/>
    </row>
    <row r="57" spans="1:7">
      <c r="A57" s="20" t="s">
        <v>25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7:G17"/>
    <mergeCell ref="A26:G26"/>
    <mergeCell ref="A39:G39"/>
    <mergeCell ref="A45:G45"/>
  </mergeCells>
  <phoneticPr fontId="2" type="noConversion"/>
  <hyperlinks>
    <hyperlink ref="A57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4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47</v>
      </c>
    </row>
    <row r="2" spans="1:7">
      <c r="A2" s="56" t="str">
        <f>'OVERALL STATS'!A2</f>
        <v>Reporting Period: DECEMBER, 2024</v>
      </c>
    </row>
    <row r="3" spans="1:7" ht="13.8" thickBot="1"/>
    <row r="4" spans="1:7" ht="16.2" thickBot="1">
      <c r="A4" s="126" t="s">
        <v>18</v>
      </c>
      <c r="B4" s="127"/>
      <c r="C4" s="127"/>
      <c r="D4" s="127"/>
      <c r="E4" s="127"/>
      <c r="F4" s="127"/>
      <c r="G4" s="128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8" t="s">
        <v>61</v>
      </c>
      <c r="B7" s="149">
        <v>4</v>
      </c>
      <c r="C7" s="150">
        <v>3711000</v>
      </c>
      <c r="D7" s="142">
        <f>B7/$B$11</f>
        <v>0.44444444444444442</v>
      </c>
      <c r="E7" s="151">
        <f>C7/$C$11</f>
        <v>0.67268695204835083</v>
      </c>
      <c r="F7" s="139">
        <v>1</v>
      </c>
      <c r="G7" s="139">
        <f>RANK(C7,$C$7:$C$10)</f>
        <v>1</v>
      </c>
    </row>
    <row r="8" spans="1:7">
      <c r="A8" s="60" t="s">
        <v>72</v>
      </c>
      <c r="B8" s="53">
        <v>3</v>
      </c>
      <c r="C8" s="54">
        <v>1155682</v>
      </c>
      <c r="D8" s="27">
        <f>B8/$B$11</f>
        <v>0.33333333333333331</v>
      </c>
      <c r="E8" s="66">
        <f>C8/$C$11</f>
        <v>0.20948860202563788</v>
      </c>
      <c r="F8" s="74">
        <v>2</v>
      </c>
      <c r="G8" s="74">
        <f>RANK(C8,$C$7:$C$10)</f>
        <v>2</v>
      </c>
    </row>
    <row r="9" spans="1:7">
      <c r="A9" s="60" t="s">
        <v>75</v>
      </c>
      <c r="B9" s="53">
        <v>1</v>
      </c>
      <c r="C9" s="54">
        <v>500000</v>
      </c>
      <c r="D9" s="27">
        <f t="shared" ref="D9" si="0">B9/$B$11</f>
        <v>0.1111111111111111</v>
      </c>
      <c r="E9" s="66">
        <f t="shared" ref="E9" si="1">C9/$C$11</f>
        <v>9.0634189173854865E-2</v>
      </c>
      <c r="F9" s="74">
        <v>3</v>
      </c>
      <c r="G9" s="74">
        <f>RANK(C9,$C$7:$C$10)</f>
        <v>3</v>
      </c>
    </row>
    <row r="10" spans="1:7">
      <c r="A10" s="60" t="s">
        <v>55</v>
      </c>
      <c r="B10" s="53">
        <v>1</v>
      </c>
      <c r="C10" s="54">
        <v>150000</v>
      </c>
      <c r="D10" s="27">
        <f>B10/$B$11</f>
        <v>0.1111111111111111</v>
      </c>
      <c r="E10" s="66">
        <f>C10/$C$11</f>
        <v>2.7190256752156458E-2</v>
      </c>
      <c r="F10" s="74">
        <v>3</v>
      </c>
      <c r="G10" s="74">
        <f>RANK(C10,$C$7:$C$10)</f>
        <v>4</v>
      </c>
    </row>
    <row r="11" spans="1:7">
      <c r="A11" s="59" t="s">
        <v>23</v>
      </c>
      <c r="B11" s="34">
        <f>SUM(B7:B10)</f>
        <v>9</v>
      </c>
      <c r="C11" s="51">
        <f>SUM(C7:C10)</f>
        <v>5516682</v>
      </c>
      <c r="D11" s="30">
        <f>SUM(D7:D10)</f>
        <v>1</v>
      </c>
      <c r="E11" s="30">
        <f>SUM(E7:E10)</f>
        <v>1</v>
      </c>
      <c r="F11" s="40"/>
      <c r="G11" s="40"/>
    </row>
    <row r="12" spans="1:7" ht="13.8" thickBot="1"/>
    <row r="13" spans="1:7" ht="16.2" thickBot="1">
      <c r="A13" s="126" t="s">
        <v>19</v>
      </c>
      <c r="B13" s="127"/>
      <c r="C13" s="127"/>
      <c r="D13" s="127"/>
      <c r="E13" s="127"/>
      <c r="F13" s="127"/>
      <c r="G13" s="128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52" t="s">
        <v>82</v>
      </c>
      <c r="B16" s="139">
        <v>1</v>
      </c>
      <c r="C16" s="153">
        <v>4000000</v>
      </c>
      <c r="D16" s="142">
        <f>B16/$B$17</f>
        <v>1</v>
      </c>
      <c r="E16" s="151">
        <f>C16/$C$17</f>
        <v>1</v>
      </c>
      <c r="F16" s="139">
        <v>1</v>
      </c>
      <c r="G16" s="139">
        <f>RANK(C16,$C$16:$C$16)</f>
        <v>1</v>
      </c>
    </row>
    <row r="17" spans="1:7">
      <c r="A17" s="59" t="s">
        <v>23</v>
      </c>
      <c r="B17" s="40">
        <f>SUM(B16:B16)</f>
        <v>1</v>
      </c>
      <c r="C17" s="37">
        <f>SUM(C16:C16)</f>
        <v>4000000</v>
      </c>
      <c r="D17" s="30">
        <f>SUM(D16:D16)</f>
        <v>1</v>
      </c>
      <c r="E17" s="30">
        <f>SUM(E16:E16)</f>
        <v>1</v>
      </c>
      <c r="F17" s="40"/>
      <c r="G17" s="40"/>
    </row>
    <row r="18" spans="1:7" ht="13.8" thickBot="1"/>
    <row r="19" spans="1:7" ht="16.2" thickBot="1">
      <c r="A19" s="126" t="s">
        <v>20</v>
      </c>
      <c r="B19" s="127"/>
      <c r="C19" s="127"/>
      <c r="D19" s="127"/>
      <c r="E19" s="127"/>
      <c r="F19" s="127"/>
      <c r="G19" s="128"/>
    </row>
    <row r="20" spans="1:7">
      <c r="A20" s="57"/>
      <c r="B20" s="65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8" t="s">
        <v>11</v>
      </c>
      <c r="B21" s="19" t="s">
        <v>8</v>
      </c>
      <c r="C21" s="50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48" t="s">
        <v>82</v>
      </c>
      <c r="B22" s="149">
        <v>2</v>
      </c>
      <c r="C22" s="150">
        <v>250000</v>
      </c>
      <c r="D22" s="142">
        <f t="shared" ref="D22" si="2">B22/$B$24</f>
        <v>0.66666666666666663</v>
      </c>
      <c r="E22" s="151">
        <f t="shared" ref="E22" si="3">C22/$C$24</f>
        <v>0.66666666666666663</v>
      </c>
      <c r="F22" s="139">
        <v>1</v>
      </c>
      <c r="G22" s="139">
        <f>RANK(C22,$C$22:$C$23)</f>
        <v>1</v>
      </c>
    </row>
    <row r="23" spans="1:7">
      <c r="A23" s="70" t="s">
        <v>77</v>
      </c>
      <c r="B23" s="72">
        <v>1</v>
      </c>
      <c r="C23" s="73">
        <v>125000</v>
      </c>
      <c r="D23" s="27">
        <f>B23/$B$24</f>
        <v>0.33333333333333331</v>
      </c>
      <c r="E23" s="66">
        <f>C23/$C$24</f>
        <v>0.33333333333333331</v>
      </c>
      <c r="F23" s="74">
        <v>2</v>
      </c>
      <c r="G23" s="74">
        <f>RANK(C23,$C$22:$C$23)</f>
        <v>2</v>
      </c>
    </row>
    <row r="24" spans="1:7">
      <c r="A24" s="59" t="s">
        <v>23</v>
      </c>
      <c r="B24" s="40">
        <f>SUM(B22:B23)</f>
        <v>3</v>
      </c>
      <c r="C24" s="37">
        <f>SUM(C22:C23)</f>
        <v>375000</v>
      </c>
      <c r="D24" s="30">
        <f>SUM(D22:D23)</f>
        <v>1</v>
      </c>
      <c r="E24" s="30">
        <f>SUM(E22:E23)</f>
        <v>1</v>
      </c>
      <c r="F24" s="40"/>
      <c r="G24" s="40"/>
    </row>
    <row r="25" spans="1:7" ht="13.8" thickBot="1"/>
    <row r="26" spans="1:7" ht="16.2" thickBot="1">
      <c r="A26" s="126" t="s">
        <v>21</v>
      </c>
      <c r="B26" s="127"/>
      <c r="C26" s="127"/>
      <c r="D26" s="127"/>
      <c r="E26" s="127"/>
      <c r="F26" s="127"/>
      <c r="G26" s="128"/>
    </row>
    <row r="27" spans="1:7">
      <c r="A27" s="57"/>
      <c r="B27" s="65"/>
      <c r="C27" s="39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8" t="s">
        <v>11</v>
      </c>
      <c r="B28" s="19" t="s">
        <v>8</v>
      </c>
      <c r="C28" s="50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52" t="s">
        <v>61</v>
      </c>
      <c r="B29" s="139">
        <v>2</v>
      </c>
      <c r="C29" s="153">
        <v>13500000</v>
      </c>
      <c r="D29" s="138">
        <f>B29/$B$32</f>
        <v>0.5</v>
      </c>
      <c r="E29" s="151">
        <f>C29/$C$32</f>
        <v>0.66019512433674843</v>
      </c>
      <c r="F29" s="139">
        <v>1</v>
      </c>
      <c r="G29" s="139">
        <f>RANK(C29,$C$29:$C$31)</f>
        <v>1</v>
      </c>
    </row>
    <row r="30" spans="1:7">
      <c r="A30" s="71" t="s">
        <v>77</v>
      </c>
      <c r="B30" s="74">
        <v>1</v>
      </c>
      <c r="C30" s="75">
        <v>5823500</v>
      </c>
      <c r="D30" s="23">
        <f>B30/$B$32</f>
        <v>0.25</v>
      </c>
      <c r="E30" s="66">
        <f>C30/$C$32</f>
        <v>0.2847886153018559</v>
      </c>
      <c r="F30" s="74">
        <v>2</v>
      </c>
      <c r="G30" s="74">
        <f>RANK(C30,$C$29:$C$31)</f>
        <v>2</v>
      </c>
    </row>
    <row r="31" spans="1:7">
      <c r="A31" s="71" t="s">
        <v>64</v>
      </c>
      <c r="B31" s="74">
        <v>1</v>
      </c>
      <c r="C31" s="75">
        <v>1125000</v>
      </c>
      <c r="D31" s="23">
        <f>B31/$B$32</f>
        <v>0.25</v>
      </c>
      <c r="E31" s="66">
        <f>C31/$C$32</f>
        <v>5.5016260361395702E-2</v>
      </c>
      <c r="F31" s="74">
        <v>2</v>
      </c>
      <c r="G31" s="74">
        <f>RANK(C31,$C$29:$C$31)</f>
        <v>3</v>
      </c>
    </row>
    <row r="32" spans="1:7">
      <c r="A32" s="59" t="s">
        <v>23</v>
      </c>
      <c r="B32" s="34">
        <f>SUM(B29:B31)</f>
        <v>4</v>
      </c>
      <c r="C32" s="51">
        <f>SUM(C29:C31)</f>
        <v>20448500</v>
      </c>
      <c r="D32" s="30">
        <f>SUM(D29:D31)</f>
        <v>1</v>
      </c>
      <c r="E32" s="30">
        <f>SUM(E29:E31)</f>
        <v>1</v>
      </c>
      <c r="F32" s="40"/>
      <c r="G32" s="40"/>
    </row>
    <row r="33" spans="1:7" ht="13.8" thickBot="1"/>
    <row r="34" spans="1:7" ht="16.2" thickBot="1">
      <c r="A34" s="126" t="s">
        <v>22</v>
      </c>
      <c r="B34" s="127"/>
      <c r="C34" s="127"/>
      <c r="D34" s="127"/>
      <c r="E34" s="127"/>
      <c r="F34" s="127"/>
      <c r="G34" s="128"/>
    </row>
    <row r="35" spans="1:7">
      <c r="A35" s="57"/>
      <c r="B35" s="65"/>
      <c r="C35" s="39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8" t="s">
        <v>11</v>
      </c>
      <c r="B36" s="19" t="s">
        <v>8</v>
      </c>
      <c r="C36" s="50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48" t="s">
        <v>75</v>
      </c>
      <c r="B37" s="149">
        <v>2</v>
      </c>
      <c r="C37" s="150">
        <v>1250000</v>
      </c>
      <c r="D37" s="138">
        <f t="shared" ref="D37" si="4">B37/$B$40</f>
        <v>0.5</v>
      </c>
      <c r="E37" s="138">
        <f t="shared" ref="E37" si="5">C37/$C$40</f>
        <v>0.56881079882114005</v>
      </c>
      <c r="F37" s="139">
        <v>1</v>
      </c>
      <c r="G37" s="139">
        <f>RANK(C37,$C$37:$C$39)</f>
        <v>1</v>
      </c>
    </row>
    <row r="38" spans="1:7">
      <c r="A38" s="70" t="s">
        <v>61</v>
      </c>
      <c r="B38" s="72">
        <v>1</v>
      </c>
      <c r="C38" s="73">
        <v>650000</v>
      </c>
      <c r="D38" s="23">
        <f>B38/$B$40</f>
        <v>0.25</v>
      </c>
      <c r="E38" s="23">
        <f>C38/$C$40</f>
        <v>0.29578161538699282</v>
      </c>
      <c r="F38" s="74">
        <v>2</v>
      </c>
      <c r="G38" s="74">
        <f>RANK(C38,$C$37:$C$39)</f>
        <v>2</v>
      </c>
    </row>
    <row r="39" spans="1:7">
      <c r="A39" s="70" t="s">
        <v>64</v>
      </c>
      <c r="B39" s="72">
        <v>1</v>
      </c>
      <c r="C39" s="73">
        <v>297567.28000000003</v>
      </c>
      <c r="D39" s="23">
        <f>B39/$B$40</f>
        <v>0.25</v>
      </c>
      <c r="E39" s="23">
        <f>C39/$C$40</f>
        <v>0.1354075857918671</v>
      </c>
      <c r="F39" s="74">
        <v>2</v>
      </c>
      <c r="G39" s="74">
        <f>RANK(C39,$C$37:$C$39)</f>
        <v>3</v>
      </c>
    </row>
    <row r="40" spans="1:7">
      <c r="A40" s="59" t="s">
        <v>23</v>
      </c>
      <c r="B40" s="34">
        <f>SUM(B37:B39)</f>
        <v>4</v>
      </c>
      <c r="C40" s="51">
        <f>SUM(C37:C39)</f>
        <v>2197567.2800000003</v>
      </c>
      <c r="D40" s="30">
        <f>SUM(D37:D39)</f>
        <v>1</v>
      </c>
      <c r="E40" s="30">
        <f>SUM(E37:E39)</f>
        <v>1</v>
      </c>
      <c r="F40" s="40"/>
      <c r="G40" s="40"/>
    </row>
    <row r="41" spans="1:7">
      <c r="A41" s="61"/>
      <c r="B41" s="24"/>
      <c r="C41" s="52"/>
      <c r="D41" s="42"/>
      <c r="E41" s="42"/>
      <c r="F41" s="64"/>
      <c r="G41" s="64"/>
    </row>
    <row r="43" spans="1:7">
      <c r="A43" s="132" t="s">
        <v>24</v>
      </c>
      <c r="B43" s="132"/>
      <c r="C43" s="132"/>
    </row>
    <row r="44" spans="1:7">
      <c r="A44" s="62" t="s">
        <v>25</v>
      </c>
    </row>
  </sheetData>
  <sortState ref="A107:C126">
    <sortCondition descending="1" ref="B107"/>
    <sortCondition descending="1" ref="C107"/>
  </sortState>
  <mergeCells count="6">
    <mergeCell ref="A43:C43"/>
    <mergeCell ref="A4:G4"/>
    <mergeCell ref="A13:G13"/>
    <mergeCell ref="A19:G19"/>
    <mergeCell ref="A26:G26"/>
    <mergeCell ref="A34:G34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55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6" t="s">
        <v>44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72</v>
      </c>
      <c r="D6" s="77">
        <v>8</v>
      </c>
      <c r="E6" s="25">
        <v>6015746.5</v>
      </c>
      <c r="F6" s="9">
        <v>9.0909090909090912E-2</v>
      </c>
      <c r="G6" s="9">
        <v>7.8648599832180921E-2</v>
      </c>
    </row>
    <row r="7" spans="1:7">
      <c r="B7" t="s">
        <v>57</v>
      </c>
      <c r="D7" s="77">
        <v>1</v>
      </c>
      <c r="E7" s="25">
        <v>440000</v>
      </c>
      <c r="F7" s="9">
        <v>1.1363636363636364E-2</v>
      </c>
      <c r="G7" s="9">
        <v>5.7524671171166547E-3</v>
      </c>
    </row>
    <row r="8" spans="1:7">
      <c r="C8" t="s">
        <v>85</v>
      </c>
      <c r="D8" s="77">
        <v>1</v>
      </c>
      <c r="E8" s="25">
        <v>440000</v>
      </c>
      <c r="F8" s="9">
        <v>1.1363636363636364E-2</v>
      </c>
      <c r="G8" s="9">
        <v>5.7524671171166547E-3</v>
      </c>
    </row>
    <row r="9" spans="1:7">
      <c r="B9" t="s">
        <v>73</v>
      </c>
      <c r="D9" s="77">
        <v>5</v>
      </c>
      <c r="E9" s="25">
        <v>3390646</v>
      </c>
      <c r="F9" s="9">
        <v>5.6818181818181816E-2</v>
      </c>
      <c r="G9" s="9">
        <v>4.4328590047234356E-2</v>
      </c>
    </row>
    <row r="10" spans="1:7">
      <c r="C10" t="s">
        <v>74</v>
      </c>
      <c r="D10" s="77">
        <v>3</v>
      </c>
      <c r="E10" s="25">
        <v>1625696</v>
      </c>
      <c r="F10" s="9">
        <v>3.4090909090909088E-2</v>
      </c>
      <c r="G10" s="9">
        <v>2.1254006323700177E-2</v>
      </c>
    </row>
    <row r="11" spans="1:7">
      <c r="C11" t="s">
        <v>91</v>
      </c>
      <c r="D11" s="77">
        <v>2</v>
      </c>
      <c r="E11" s="25">
        <v>1764950</v>
      </c>
      <c r="F11" s="9">
        <v>2.2727272727272728E-2</v>
      </c>
      <c r="G11" s="9">
        <v>2.3074583723534183E-2</v>
      </c>
    </row>
    <row r="12" spans="1:7">
      <c r="B12" t="s">
        <v>86</v>
      </c>
      <c r="D12" s="77">
        <v>2</v>
      </c>
      <c r="E12" s="25">
        <v>2185100.5</v>
      </c>
      <c r="F12" s="9">
        <v>2.2727272727272728E-2</v>
      </c>
      <c r="G12" s="9">
        <v>2.8567542667829911E-2</v>
      </c>
    </row>
    <row r="13" spans="1:7">
      <c r="C13" t="s">
        <v>105</v>
      </c>
      <c r="D13" s="77">
        <v>1</v>
      </c>
      <c r="E13" s="25">
        <v>1885100.5</v>
      </c>
      <c r="F13" s="9">
        <v>1.1363636363636364E-2</v>
      </c>
      <c r="G13" s="9">
        <v>2.4645405997068555E-2</v>
      </c>
    </row>
    <row r="14" spans="1:7">
      <c r="C14" t="s">
        <v>97</v>
      </c>
      <c r="D14" s="77">
        <v>1</v>
      </c>
      <c r="E14" s="25">
        <v>300000</v>
      </c>
      <c r="F14" s="9">
        <v>1.1363636363636364E-2</v>
      </c>
      <c r="G14" s="9">
        <v>3.9221366707613559E-3</v>
      </c>
    </row>
    <row r="15" spans="1:7">
      <c r="A15" t="s">
        <v>55</v>
      </c>
      <c r="D15" s="77">
        <v>11</v>
      </c>
      <c r="E15" s="25">
        <v>14984132</v>
      </c>
      <c r="F15" s="9">
        <v>0.125</v>
      </c>
      <c r="G15" s="9">
        <v>0.19589937865576232</v>
      </c>
    </row>
    <row r="16" spans="1:7">
      <c r="B16" t="s">
        <v>57</v>
      </c>
      <c r="D16" s="77">
        <v>8</v>
      </c>
      <c r="E16" s="25">
        <v>13054792</v>
      </c>
      <c r="F16" s="9">
        <v>9.0909090909090912E-2</v>
      </c>
      <c r="G16" s="9">
        <v>0.17067559477453992</v>
      </c>
    </row>
    <row r="17" spans="1:7">
      <c r="C17" t="s">
        <v>58</v>
      </c>
      <c r="D17" s="77">
        <v>8</v>
      </c>
      <c r="E17" s="25">
        <v>13054792</v>
      </c>
      <c r="F17" s="9">
        <v>9.0909090909090912E-2</v>
      </c>
      <c r="G17" s="9">
        <v>0.17067559477453992</v>
      </c>
    </row>
    <row r="18" spans="1:7">
      <c r="B18" t="s">
        <v>86</v>
      </c>
      <c r="D18" s="77">
        <v>3</v>
      </c>
      <c r="E18" s="25">
        <v>1929340</v>
      </c>
      <c r="F18" s="9">
        <v>3.4090909090909088E-2</v>
      </c>
      <c r="G18" s="9">
        <v>2.5223783881222379E-2</v>
      </c>
    </row>
    <row r="19" spans="1:7">
      <c r="C19" t="s">
        <v>107</v>
      </c>
      <c r="D19" s="77">
        <v>2</v>
      </c>
      <c r="E19" s="25">
        <v>1499340</v>
      </c>
      <c r="F19" s="9">
        <v>2.2727272727272728E-2</v>
      </c>
      <c r="G19" s="9">
        <v>1.9602054653131102E-2</v>
      </c>
    </row>
    <row r="20" spans="1:7">
      <c r="C20" t="s">
        <v>87</v>
      </c>
      <c r="D20" s="77">
        <v>1</v>
      </c>
      <c r="E20" s="25">
        <v>430000</v>
      </c>
      <c r="F20" s="9">
        <v>1.1363636363636364E-2</v>
      </c>
      <c r="G20" s="9">
        <v>5.6217292280912766E-3</v>
      </c>
    </row>
    <row r="21" spans="1:7">
      <c r="A21" t="s">
        <v>61</v>
      </c>
      <c r="D21" s="77">
        <v>33</v>
      </c>
      <c r="E21" s="25">
        <v>23859106</v>
      </c>
      <c r="F21" s="9">
        <v>0.375</v>
      </c>
      <c r="G21" s="9">
        <v>0.31192891524727429</v>
      </c>
    </row>
    <row r="22" spans="1:7">
      <c r="B22" t="s">
        <v>68</v>
      </c>
      <c r="D22" s="77">
        <v>16</v>
      </c>
      <c r="E22" s="25">
        <v>8761221</v>
      </c>
      <c r="F22" s="9">
        <v>0.18181818181818182</v>
      </c>
      <c r="G22" s="9">
        <v>0.11454235388248159</v>
      </c>
    </row>
    <row r="23" spans="1:7">
      <c r="C23" t="s">
        <v>69</v>
      </c>
      <c r="D23" s="77">
        <v>16</v>
      </c>
      <c r="E23" s="25">
        <v>8761221</v>
      </c>
      <c r="F23" s="9">
        <v>0.18181818181818182</v>
      </c>
      <c r="G23" s="9">
        <v>0.11454235388248159</v>
      </c>
    </row>
    <row r="24" spans="1:7">
      <c r="B24" t="s">
        <v>62</v>
      </c>
      <c r="D24" s="77">
        <v>5</v>
      </c>
      <c r="E24" s="25">
        <v>6373000</v>
      </c>
      <c r="F24" s="9">
        <v>5.6818181818181816E-2</v>
      </c>
      <c r="G24" s="9">
        <v>8.3319256675873726E-2</v>
      </c>
    </row>
    <row r="25" spans="1:7">
      <c r="C25" t="s">
        <v>63</v>
      </c>
      <c r="D25" s="77">
        <v>5</v>
      </c>
      <c r="E25" s="25">
        <v>6373000</v>
      </c>
      <c r="F25" s="9">
        <v>5.6818181818181816E-2</v>
      </c>
      <c r="G25" s="9">
        <v>8.3319256675873726E-2</v>
      </c>
    </row>
    <row r="26" spans="1:7">
      <c r="B26" t="s">
        <v>66</v>
      </c>
      <c r="D26" s="77">
        <v>12</v>
      </c>
      <c r="E26" s="25">
        <v>8724885</v>
      </c>
      <c r="F26" s="9">
        <v>0.13636363636363635</v>
      </c>
      <c r="G26" s="9">
        <v>0.11406730468891897</v>
      </c>
    </row>
    <row r="27" spans="1:7">
      <c r="C27" t="s">
        <v>95</v>
      </c>
      <c r="D27" s="77">
        <v>2</v>
      </c>
      <c r="E27" s="25">
        <v>1359000</v>
      </c>
      <c r="F27" s="9">
        <v>2.2727272727272728E-2</v>
      </c>
      <c r="G27" s="9">
        <v>1.7767279118548942E-2</v>
      </c>
    </row>
    <row r="28" spans="1:7">
      <c r="C28" t="s">
        <v>88</v>
      </c>
      <c r="D28" s="77">
        <v>9</v>
      </c>
      <c r="E28" s="25">
        <v>5740885</v>
      </c>
      <c r="F28" s="9">
        <v>0.10227272727272728</v>
      </c>
      <c r="G28" s="9">
        <v>7.5055118603746016E-2</v>
      </c>
    </row>
    <row r="29" spans="1:7">
      <c r="C29" t="s">
        <v>67</v>
      </c>
      <c r="D29" s="77">
        <v>1</v>
      </c>
      <c r="E29" s="25">
        <v>1625000</v>
      </c>
      <c r="F29" s="9">
        <v>1.1363636363636364E-2</v>
      </c>
      <c r="G29" s="9">
        <v>2.1244906966624011E-2</v>
      </c>
    </row>
    <row r="30" spans="1:7">
      <c r="A30" t="s">
        <v>102</v>
      </c>
      <c r="D30" s="77">
        <v>1</v>
      </c>
      <c r="E30" s="25">
        <v>555700</v>
      </c>
      <c r="F30" s="9">
        <v>1.1363636363636364E-2</v>
      </c>
      <c r="G30" s="9">
        <v>7.2651044931402843E-3</v>
      </c>
    </row>
    <row r="31" spans="1:7">
      <c r="B31" t="s">
        <v>103</v>
      </c>
      <c r="D31" s="77">
        <v>1</v>
      </c>
      <c r="E31" s="25">
        <v>555700</v>
      </c>
      <c r="F31" s="9">
        <v>1.1363636363636364E-2</v>
      </c>
      <c r="G31" s="9">
        <v>7.2651044931402843E-3</v>
      </c>
    </row>
    <row r="32" spans="1:7">
      <c r="C32" t="s">
        <v>104</v>
      </c>
      <c r="D32" s="77">
        <v>1</v>
      </c>
      <c r="E32" s="25">
        <v>555700</v>
      </c>
      <c r="F32" s="9">
        <v>1.1363636363636364E-2</v>
      </c>
      <c r="G32" s="9">
        <v>7.2651044931402843E-3</v>
      </c>
    </row>
    <row r="33" spans="1:7">
      <c r="A33" t="s">
        <v>77</v>
      </c>
      <c r="D33" s="77">
        <v>14</v>
      </c>
      <c r="E33" s="25">
        <v>17296711</v>
      </c>
      <c r="F33" s="9">
        <v>0.15909090909090909</v>
      </c>
      <c r="G33" s="9">
        <v>0.22613354832220439</v>
      </c>
    </row>
    <row r="34" spans="1:7">
      <c r="B34" t="s">
        <v>73</v>
      </c>
      <c r="D34" s="77">
        <v>3</v>
      </c>
      <c r="E34" s="25">
        <v>1321000</v>
      </c>
      <c r="F34" s="9">
        <v>3.4090909090909088E-2</v>
      </c>
      <c r="G34" s="9">
        <v>1.7270475140252501E-2</v>
      </c>
    </row>
    <row r="35" spans="1:7">
      <c r="C35" t="s">
        <v>92</v>
      </c>
      <c r="D35" s="77">
        <v>3</v>
      </c>
      <c r="E35" s="25">
        <v>1321000</v>
      </c>
      <c r="F35" s="9">
        <v>3.4090909090909088E-2</v>
      </c>
      <c r="G35" s="9">
        <v>1.7270475140252501E-2</v>
      </c>
    </row>
    <row r="36" spans="1:7">
      <c r="B36" t="s">
        <v>62</v>
      </c>
      <c r="D36" s="77">
        <v>11</v>
      </c>
      <c r="E36" s="25">
        <v>15975711</v>
      </c>
      <c r="F36" s="9">
        <v>0.125</v>
      </c>
      <c r="G36" s="9">
        <v>0.20886307318195188</v>
      </c>
    </row>
    <row r="37" spans="1:7">
      <c r="C37" t="s">
        <v>79</v>
      </c>
      <c r="D37" s="77">
        <v>11</v>
      </c>
      <c r="E37" s="25">
        <v>15975711</v>
      </c>
      <c r="F37" s="9">
        <v>0.125</v>
      </c>
      <c r="G37" s="9">
        <v>0.20886307318195188</v>
      </c>
    </row>
    <row r="38" spans="1:7">
      <c r="A38" t="s">
        <v>82</v>
      </c>
      <c r="D38" s="77">
        <v>5</v>
      </c>
      <c r="E38" s="25">
        <v>4030000</v>
      </c>
      <c r="F38" s="9">
        <v>5.6818181818181816E-2</v>
      </c>
      <c r="G38" s="9">
        <v>5.2687369277227544E-2</v>
      </c>
    </row>
    <row r="39" spans="1:7">
      <c r="B39" t="s">
        <v>86</v>
      </c>
      <c r="D39" s="77">
        <v>2</v>
      </c>
      <c r="E39" s="25">
        <v>1630000</v>
      </c>
      <c r="F39" s="9">
        <v>2.2727272727272728E-2</v>
      </c>
      <c r="G39" s="9">
        <v>2.1310275911136697E-2</v>
      </c>
    </row>
    <row r="40" spans="1:7">
      <c r="C40" t="s">
        <v>94</v>
      </c>
      <c r="D40" s="77">
        <v>1</v>
      </c>
      <c r="E40" s="25">
        <v>530000</v>
      </c>
      <c r="F40" s="9">
        <v>1.1363636363636364E-2</v>
      </c>
      <c r="G40" s="9">
        <v>6.9291081183450618E-3</v>
      </c>
    </row>
    <row r="41" spans="1:7">
      <c r="C41" t="s">
        <v>93</v>
      </c>
      <c r="D41" s="77">
        <v>1</v>
      </c>
      <c r="E41" s="25">
        <v>1100000</v>
      </c>
      <c r="F41" s="9">
        <v>1.1363636363636364E-2</v>
      </c>
      <c r="G41" s="9">
        <v>1.4381167792791636E-2</v>
      </c>
    </row>
    <row r="42" spans="1:7">
      <c r="B42" t="s">
        <v>68</v>
      </c>
      <c r="D42" s="77">
        <v>3</v>
      </c>
      <c r="E42" s="25">
        <v>2400000</v>
      </c>
      <c r="F42" s="9">
        <v>3.4090909090909088E-2</v>
      </c>
      <c r="G42" s="9">
        <v>3.1377093366090847E-2</v>
      </c>
    </row>
    <row r="43" spans="1:7">
      <c r="C43" t="s">
        <v>84</v>
      </c>
      <c r="D43" s="77">
        <v>3</v>
      </c>
      <c r="E43" s="25">
        <v>2400000</v>
      </c>
      <c r="F43" s="9">
        <v>3.4090909090909088E-2</v>
      </c>
      <c r="G43" s="9">
        <v>3.1377093366090847E-2</v>
      </c>
    </row>
    <row r="44" spans="1:7">
      <c r="A44" t="s">
        <v>75</v>
      </c>
      <c r="D44" s="77">
        <v>11</v>
      </c>
      <c r="E44" s="25">
        <v>6185525</v>
      </c>
      <c r="F44" s="9">
        <v>0.125</v>
      </c>
      <c r="G44" s="9">
        <v>8.0868248101370444E-2</v>
      </c>
    </row>
    <row r="45" spans="1:7">
      <c r="B45" t="s">
        <v>73</v>
      </c>
      <c r="D45" s="77">
        <v>1</v>
      </c>
      <c r="E45" s="25">
        <v>852000</v>
      </c>
      <c r="F45" s="9">
        <v>1.1363636363636364E-2</v>
      </c>
      <c r="G45" s="9">
        <v>1.113886814496225E-2</v>
      </c>
    </row>
    <row r="46" spans="1:7">
      <c r="C46" t="s">
        <v>100</v>
      </c>
      <c r="D46" s="77">
        <v>1</v>
      </c>
      <c r="E46" s="25">
        <v>852000</v>
      </c>
      <c r="F46" s="9">
        <v>1.1363636363636364E-2</v>
      </c>
      <c r="G46" s="9">
        <v>1.113886814496225E-2</v>
      </c>
    </row>
    <row r="47" spans="1:7">
      <c r="B47" t="s">
        <v>68</v>
      </c>
      <c r="D47" s="77">
        <v>9</v>
      </c>
      <c r="E47" s="25">
        <v>4578525</v>
      </c>
      <c r="F47" s="9">
        <v>0.10227272727272728</v>
      </c>
      <c r="G47" s="9">
        <v>5.9858669334992121E-2</v>
      </c>
    </row>
    <row r="48" spans="1:7">
      <c r="C48" t="s">
        <v>76</v>
      </c>
      <c r="D48" s="77">
        <v>8</v>
      </c>
      <c r="E48" s="25">
        <v>3928525</v>
      </c>
      <c r="F48" s="9">
        <v>9.0909090909090912E-2</v>
      </c>
      <c r="G48" s="9">
        <v>5.1360706548342516E-2</v>
      </c>
    </row>
    <row r="49" spans="1:7">
      <c r="C49" t="s">
        <v>80</v>
      </c>
      <c r="D49" s="77">
        <v>1</v>
      </c>
      <c r="E49" s="25">
        <v>650000</v>
      </c>
      <c r="F49" s="9">
        <v>1.1363636363636364E-2</v>
      </c>
      <c r="G49" s="9">
        <v>8.4979627866496044E-3</v>
      </c>
    </row>
    <row r="50" spans="1:7">
      <c r="B50" t="s">
        <v>103</v>
      </c>
      <c r="D50" s="77">
        <v>1</v>
      </c>
      <c r="E50" s="25">
        <v>755000</v>
      </c>
      <c r="F50" s="9">
        <v>1.1363636363636364E-2</v>
      </c>
      <c r="G50" s="9">
        <v>9.8707106214160779E-3</v>
      </c>
    </row>
    <row r="51" spans="1:7">
      <c r="C51" t="s">
        <v>109</v>
      </c>
      <c r="D51" s="77">
        <v>1</v>
      </c>
      <c r="E51" s="25">
        <v>755000</v>
      </c>
      <c r="F51" s="9">
        <v>1.1363636363636364E-2</v>
      </c>
      <c r="G51" s="9">
        <v>9.8707106214160779E-3</v>
      </c>
    </row>
    <row r="52" spans="1:7">
      <c r="A52" t="s">
        <v>64</v>
      </c>
      <c r="D52" s="77">
        <v>5</v>
      </c>
      <c r="E52" s="25">
        <v>3562000</v>
      </c>
      <c r="F52" s="9">
        <v>5.6818181818181816E-2</v>
      </c>
      <c r="G52" s="9">
        <v>4.6568836070839829E-2</v>
      </c>
    </row>
    <row r="53" spans="1:7">
      <c r="B53" t="s">
        <v>57</v>
      </c>
      <c r="D53" s="77">
        <v>5</v>
      </c>
      <c r="E53" s="25">
        <v>3562000</v>
      </c>
      <c r="F53" s="9">
        <v>5.6818181818181816E-2</v>
      </c>
      <c r="G53" s="9">
        <v>4.6568836070839829E-2</v>
      </c>
    </row>
    <row r="54" spans="1:7">
      <c r="C54" t="s">
        <v>65</v>
      </c>
      <c r="D54" s="77">
        <v>5</v>
      </c>
      <c r="E54" s="25">
        <v>3562000</v>
      </c>
      <c r="F54" s="9">
        <v>5.6818181818181816E-2</v>
      </c>
      <c r="G54" s="9">
        <v>4.6568836070839829E-2</v>
      </c>
    </row>
    <row r="55" spans="1:7">
      <c r="A55" t="s">
        <v>29</v>
      </c>
      <c r="D55" s="77">
        <v>88</v>
      </c>
      <c r="E55" s="25">
        <v>76488920.5</v>
      </c>
      <c r="F55" s="9">
        <v>1</v>
      </c>
      <c r="G5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6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131</v>
      </c>
      <c r="C5" s="77">
        <v>1</v>
      </c>
      <c r="D5" s="25">
        <v>12000000</v>
      </c>
      <c r="E5" s="9">
        <v>4.7619047619047616E-2</v>
      </c>
      <c r="F5" s="9">
        <v>0.36880239922974783</v>
      </c>
    </row>
    <row r="6" spans="1:6">
      <c r="B6" t="s">
        <v>61</v>
      </c>
      <c r="C6" s="77">
        <v>1</v>
      </c>
      <c r="D6" s="25">
        <v>12000000</v>
      </c>
      <c r="E6" s="9">
        <v>4.7619047619047616E-2</v>
      </c>
      <c r="F6" s="9">
        <v>0.36880239922974783</v>
      </c>
    </row>
    <row r="7" spans="1:6">
      <c r="C7" s="77"/>
      <c r="D7" s="25"/>
      <c r="E7" s="9"/>
      <c r="F7" s="9"/>
    </row>
    <row r="8" spans="1:6">
      <c r="A8" t="s">
        <v>118</v>
      </c>
      <c r="C8" s="77">
        <v>3</v>
      </c>
      <c r="D8" s="25">
        <v>1313682</v>
      </c>
      <c r="E8" s="9">
        <v>0.14285714285714285</v>
      </c>
      <c r="F8" s="9">
        <v>4.0374089452077801E-2</v>
      </c>
    </row>
    <row r="9" spans="1:6">
      <c r="B9" t="s">
        <v>61</v>
      </c>
      <c r="C9" s="77">
        <v>1</v>
      </c>
      <c r="D9" s="25">
        <v>467000</v>
      </c>
      <c r="E9" s="9">
        <v>4.7619047619047616E-2</v>
      </c>
      <c r="F9" s="9">
        <v>1.4352560036691019E-2</v>
      </c>
    </row>
    <row r="10" spans="1:6">
      <c r="B10" t="s">
        <v>72</v>
      </c>
      <c r="C10" s="77">
        <v>2</v>
      </c>
      <c r="D10" s="25">
        <v>846682</v>
      </c>
      <c r="E10" s="9">
        <v>9.5238095238095233E-2</v>
      </c>
      <c r="F10" s="9">
        <v>2.6021529415386779E-2</v>
      </c>
    </row>
    <row r="11" spans="1:6">
      <c r="C11" s="77"/>
      <c r="D11" s="25"/>
      <c r="E11" s="9"/>
      <c r="F11" s="9"/>
    </row>
    <row r="12" spans="1:6">
      <c r="A12" t="s">
        <v>125</v>
      </c>
      <c r="C12" s="77">
        <v>1</v>
      </c>
      <c r="D12" s="25">
        <v>380000</v>
      </c>
      <c r="E12" s="9">
        <v>4.7619047619047616E-2</v>
      </c>
      <c r="F12" s="9">
        <v>1.1678742642275348E-2</v>
      </c>
    </row>
    <row r="13" spans="1:6">
      <c r="B13" t="s">
        <v>61</v>
      </c>
      <c r="C13" s="77">
        <v>1</v>
      </c>
      <c r="D13" s="25">
        <v>380000</v>
      </c>
      <c r="E13" s="9">
        <v>4.7619047619047616E-2</v>
      </c>
      <c r="F13" s="9">
        <v>1.1678742642275348E-2</v>
      </c>
    </row>
    <row r="14" spans="1:6">
      <c r="C14" s="77"/>
      <c r="D14" s="25"/>
      <c r="E14" s="9"/>
      <c r="F14" s="9"/>
    </row>
    <row r="15" spans="1:6">
      <c r="A15" t="s">
        <v>123</v>
      </c>
      <c r="C15" s="77">
        <v>1</v>
      </c>
      <c r="D15" s="25">
        <v>704000</v>
      </c>
      <c r="E15" s="9">
        <v>4.7619047619047616E-2</v>
      </c>
      <c r="F15" s="9">
        <v>2.1636407421478539E-2</v>
      </c>
    </row>
    <row r="16" spans="1:6">
      <c r="B16" t="s">
        <v>61</v>
      </c>
      <c r="C16" s="77">
        <v>1</v>
      </c>
      <c r="D16" s="25">
        <v>704000</v>
      </c>
      <c r="E16" s="9">
        <v>4.7619047619047616E-2</v>
      </c>
      <c r="F16" s="9">
        <v>2.1636407421478539E-2</v>
      </c>
    </row>
    <row r="17" spans="1:6">
      <c r="C17" s="77"/>
      <c r="D17" s="25"/>
      <c r="E17" s="9"/>
      <c r="F17" s="9"/>
    </row>
    <row r="18" spans="1:6">
      <c r="A18" t="s">
        <v>115</v>
      </c>
      <c r="C18" s="77">
        <v>1</v>
      </c>
      <c r="D18" s="25">
        <v>309000</v>
      </c>
      <c r="E18" s="9">
        <v>4.7619047619047616E-2</v>
      </c>
      <c r="F18" s="9">
        <v>9.4966617801660064E-3</v>
      </c>
    </row>
    <row r="19" spans="1:6">
      <c r="B19" t="s">
        <v>72</v>
      </c>
      <c r="C19" s="77">
        <v>1</v>
      </c>
      <c r="D19" s="25">
        <v>309000</v>
      </c>
      <c r="E19" s="9">
        <v>4.7619047619047616E-2</v>
      </c>
      <c r="F19" s="9">
        <v>9.4966617801660064E-3</v>
      </c>
    </row>
    <row r="20" spans="1:6">
      <c r="C20" s="77"/>
      <c r="D20" s="25"/>
      <c r="E20" s="9"/>
      <c r="F20" s="9"/>
    </row>
    <row r="21" spans="1:6">
      <c r="A21" t="s">
        <v>121</v>
      </c>
      <c r="C21" s="77">
        <v>3</v>
      </c>
      <c r="D21" s="25">
        <v>400000</v>
      </c>
      <c r="E21" s="9">
        <v>0.14285714285714285</v>
      </c>
      <c r="F21" s="9">
        <v>1.2293413307658261E-2</v>
      </c>
    </row>
    <row r="22" spans="1:6">
      <c r="B22" t="s">
        <v>55</v>
      </c>
      <c r="C22" s="77">
        <v>1</v>
      </c>
      <c r="D22" s="25">
        <v>150000</v>
      </c>
      <c r="E22" s="9">
        <v>4.7619047619047616E-2</v>
      </c>
      <c r="F22" s="9">
        <v>4.6100299903718478E-3</v>
      </c>
    </row>
    <row r="23" spans="1:6">
      <c r="B23" t="s">
        <v>82</v>
      </c>
      <c r="C23" s="77">
        <v>2</v>
      </c>
      <c r="D23" s="25">
        <v>250000</v>
      </c>
      <c r="E23" s="9">
        <v>9.5238095238095233E-2</v>
      </c>
      <c r="F23" s="9">
        <v>7.6833833172864126E-3</v>
      </c>
    </row>
    <row r="24" spans="1:6">
      <c r="C24" s="77"/>
      <c r="D24" s="25"/>
      <c r="E24" s="9"/>
      <c r="F24" s="9"/>
    </row>
    <row r="25" spans="1:6">
      <c r="A25" t="s">
        <v>135</v>
      </c>
      <c r="C25" s="77">
        <v>2</v>
      </c>
      <c r="D25" s="25">
        <v>2625000</v>
      </c>
      <c r="E25" s="9">
        <v>9.5238095238095233E-2</v>
      </c>
      <c r="F25" s="9">
        <v>8.0675524831507334E-2</v>
      </c>
    </row>
    <row r="26" spans="1:6">
      <c r="B26" t="s">
        <v>61</v>
      </c>
      <c r="C26" s="77">
        <v>1</v>
      </c>
      <c r="D26" s="25">
        <v>1500000</v>
      </c>
      <c r="E26" s="9">
        <v>4.7619047619047616E-2</v>
      </c>
      <c r="F26" s="9">
        <v>4.6100299903718479E-2</v>
      </c>
    </row>
    <row r="27" spans="1:6">
      <c r="B27" t="s">
        <v>64</v>
      </c>
      <c r="C27" s="77">
        <v>1</v>
      </c>
      <c r="D27" s="25">
        <v>1125000</v>
      </c>
      <c r="E27" s="9">
        <v>4.7619047619047616E-2</v>
      </c>
      <c r="F27" s="9">
        <v>3.4575224927788854E-2</v>
      </c>
    </row>
    <row r="28" spans="1:6">
      <c r="C28" s="77"/>
      <c r="D28" s="25"/>
      <c r="E28" s="9"/>
      <c r="F28" s="9"/>
    </row>
    <row r="29" spans="1:6">
      <c r="A29" t="s">
        <v>128</v>
      </c>
      <c r="C29" s="77">
        <v>1</v>
      </c>
      <c r="D29" s="25">
        <v>650000</v>
      </c>
      <c r="E29" s="9">
        <v>4.7619047619047616E-2</v>
      </c>
      <c r="F29" s="9">
        <v>1.9976796624944674E-2</v>
      </c>
    </row>
    <row r="30" spans="1:6">
      <c r="B30" t="s">
        <v>61</v>
      </c>
      <c r="C30" s="77">
        <v>1</v>
      </c>
      <c r="D30" s="25">
        <v>650000</v>
      </c>
      <c r="E30" s="9">
        <v>4.7619047619047616E-2</v>
      </c>
      <c r="F30" s="9">
        <v>1.9976796624944674E-2</v>
      </c>
    </row>
    <row r="31" spans="1:6">
      <c r="C31" s="77"/>
      <c r="D31" s="25"/>
      <c r="E31" s="9"/>
      <c r="F31" s="9"/>
    </row>
    <row r="32" spans="1:6">
      <c r="A32" t="s">
        <v>134</v>
      </c>
      <c r="C32" s="77">
        <v>1</v>
      </c>
      <c r="D32" s="25">
        <v>2160000</v>
      </c>
      <c r="E32" s="9">
        <v>4.7619047619047616E-2</v>
      </c>
      <c r="F32" s="9">
        <v>6.6384431861354606E-2</v>
      </c>
    </row>
    <row r="33" spans="1:6">
      <c r="B33" t="s">
        <v>61</v>
      </c>
      <c r="C33" s="77">
        <v>1</v>
      </c>
      <c r="D33" s="25">
        <v>2160000</v>
      </c>
      <c r="E33" s="9">
        <v>4.7619047619047616E-2</v>
      </c>
      <c r="F33" s="9">
        <v>6.6384431861354606E-2</v>
      </c>
    </row>
    <row r="34" spans="1:6">
      <c r="C34" s="77"/>
      <c r="D34" s="25"/>
      <c r="E34" s="9"/>
      <c r="F34" s="9"/>
    </row>
    <row r="35" spans="1:6">
      <c r="A35" t="s">
        <v>140</v>
      </c>
      <c r="C35" s="77">
        <v>1</v>
      </c>
      <c r="D35" s="25">
        <v>125000</v>
      </c>
      <c r="E35" s="9">
        <v>4.7619047619047616E-2</v>
      </c>
      <c r="F35" s="9">
        <v>3.8416916586432063E-3</v>
      </c>
    </row>
    <row r="36" spans="1:6">
      <c r="B36" t="s">
        <v>77</v>
      </c>
      <c r="C36" s="77">
        <v>1</v>
      </c>
      <c r="D36" s="25">
        <v>125000</v>
      </c>
      <c r="E36" s="9">
        <v>4.7619047619047616E-2</v>
      </c>
      <c r="F36" s="9">
        <v>3.8416916586432063E-3</v>
      </c>
    </row>
    <row r="37" spans="1:6">
      <c r="C37" s="77"/>
      <c r="D37" s="25"/>
      <c r="E37" s="9"/>
      <c r="F37" s="9"/>
    </row>
    <row r="38" spans="1:6">
      <c r="A38" t="s">
        <v>137</v>
      </c>
      <c r="C38" s="77">
        <v>1</v>
      </c>
      <c r="D38" s="25">
        <v>5823500</v>
      </c>
      <c r="E38" s="9">
        <v>4.7619047619047616E-2</v>
      </c>
      <c r="F38" s="9">
        <v>0.1789767309928697</v>
      </c>
    </row>
    <row r="39" spans="1:6">
      <c r="B39" t="s">
        <v>77</v>
      </c>
      <c r="C39" s="77">
        <v>1</v>
      </c>
      <c r="D39" s="25">
        <v>5823500</v>
      </c>
      <c r="E39" s="9">
        <v>4.7619047619047616E-2</v>
      </c>
      <c r="F39" s="9">
        <v>0.1789767309928697</v>
      </c>
    </row>
    <row r="40" spans="1:6">
      <c r="C40" s="77"/>
      <c r="D40" s="25"/>
      <c r="E40" s="9"/>
      <c r="F40" s="9"/>
    </row>
    <row r="41" spans="1:6">
      <c r="A41" t="s">
        <v>142</v>
      </c>
      <c r="C41" s="77">
        <v>1</v>
      </c>
      <c r="D41" s="25">
        <v>4000000</v>
      </c>
      <c r="E41" s="9">
        <v>4.7619047619047616E-2</v>
      </c>
      <c r="F41" s="9">
        <v>0.1229341330765826</v>
      </c>
    </row>
    <row r="42" spans="1:6">
      <c r="B42" t="s">
        <v>82</v>
      </c>
      <c r="C42" s="77">
        <v>1</v>
      </c>
      <c r="D42" s="25">
        <v>4000000</v>
      </c>
      <c r="E42" s="9">
        <v>4.7619047619047616E-2</v>
      </c>
      <c r="F42" s="9">
        <v>0.1229341330765826</v>
      </c>
    </row>
    <row r="43" spans="1:6">
      <c r="C43" s="77"/>
      <c r="D43" s="25"/>
      <c r="E43" s="9"/>
      <c r="F43" s="9"/>
    </row>
    <row r="44" spans="1:6">
      <c r="A44" t="s">
        <v>146</v>
      </c>
      <c r="C44" s="77">
        <v>1</v>
      </c>
      <c r="D44" s="25">
        <v>700000</v>
      </c>
      <c r="E44" s="9">
        <v>4.7619047619047616E-2</v>
      </c>
      <c r="F44" s="9">
        <v>2.1513473288401957E-2</v>
      </c>
    </row>
    <row r="45" spans="1:6">
      <c r="B45" t="s">
        <v>75</v>
      </c>
      <c r="C45" s="77">
        <v>1</v>
      </c>
      <c r="D45" s="25">
        <v>700000</v>
      </c>
      <c r="E45" s="9">
        <v>4.7619047619047616E-2</v>
      </c>
      <c r="F45" s="9">
        <v>2.1513473288401957E-2</v>
      </c>
    </row>
    <row r="46" spans="1:6">
      <c r="C46" s="77"/>
      <c r="D46" s="25"/>
      <c r="E46" s="9"/>
      <c r="F46" s="9"/>
    </row>
    <row r="47" spans="1:6">
      <c r="A47" t="s">
        <v>148</v>
      </c>
      <c r="C47" s="77">
        <v>1</v>
      </c>
      <c r="D47" s="25">
        <v>550000</v>
      </c>
      <c r="E47" s="9">
        <v>4.7619047619047616E-2</v>
      </c>
      <c r="F47" s="9">
        <v>1.6903443298030108E-2</v>
      </c>
    </row>
    <row r="48" spans="1:6">
      <c r="B48" t="s">
        <v>75</v>
      </c>
      <c r="C48" s="77">
        <v>1</v>
      </c>
      <c r="D48" s="25">
        <v>550000</v>
      </c>
      <c r="E48" s="9">
        <v>4.7619047619047616E-2</v>
      </c>
      <c r="F48" s="9">
        <v>1.6903443298030108E-2</v>
      </c>
    </row>
    <row r="49" spans="1:6">
      <c r="C49" s="77"/>
      <c r="D49" s="25"/>
      <c r="E49" s="9"/>
      <c r="F49" s="9"/>
    </row>
    <row r="50" spans="1:6">
      <c r="A50" t="s">
        <v>150</v>
      </c>
      <c r="C50" s="77">
        <v>1</v>
      </c>
      <c r="D50" s="25">
        <v>500000</v>
      </c>
      <c r="E50" s="9">
        <v>4.7619047619047616E-2</v>
      </c>
      <c r="F50" s="9">
        <v>1.5366766634572825E-2</v>
      </c>
    </row>
    <row r="51" spans="1:6">
      <c r="B51" t="s">
        <v>75</v>
      </c>
      <c r="C51" s="77">
        <v>1</v>
      </c>
      <c r="D51" s="25">
        <v>500000</v>
      </c>
      <c r="E51" s="9">
        <v>4.7619047619047616E-2</v>
      </c>
      <c r="F51" s="9">
        <v>1.5366766634572825E-2</v>
      </c>
    </row>
    <row r="52" spans="1:6">
      <c r="C52" s="77"/>
      <c r="D52" s="25"/>
      <c r="E52" s="9"/>
      <c r="F52" s="9"/>
    </row>
    <row r="53" spans="1:6">
      <c r="A53" t="s">
        <v>151</v>
      </c>
      <c r="C53" s="77">
        <v>1</v>
      </c>
      <c r="D53" s="25">
        <v>297567.28000000003</v>
      </c>
      <c r="E53" s="9">
        <v>4.7619047619047616E-2</v>
      </c>
      <c r="F53" s="9">
        <v>9.1452938996891796E-3</v>
      </c>
    </row>
    <row r="54" spans="1:6">
      <c r="B54" t="s">
        <v>64</v>
      </c>
      <c r="C54" s="77">
        <v>1</v>
      </c>
      <c r="D54" s="25">
        <v>297567.28000000003</v>
      </c>
      <c r="E54" s="9">
        <v>4.7619047619047616E-2</v>
      </c>
      <c r="F54" s="9">
        <v>9.1452938996891796E-3</v>
      </c>
    </row>
    <row r="55" spans="1:6">
      <c r="C55" s="77"/>
      <c r="D55" s="25"/>
      <c r="E55" s="9"/>
      <c r="F55" s="9"/>
    </row>
    <row r="56" spans="1:6">
      <c r="A56" t="s">
        <v>29</v>
      </c>
      <c r="C56" s="77">
        <v>21</v>
      </c>
      <c r="D56" s="25">
        <v>32537749.280000001</v>
      </c>
      <c r="E56" s="9">
        <v>1</v>
      </c>
      <c r="F5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4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17" customWidth="1"/>
    <col min="2" max="2" width="16.5546875" style="117" customWidth="1"/>
    <col min="3" max="3" width="19" style="117" customWidth="1"/>
    <col min="4" max="4" width="17.6640625" style="117" customWidth="1"/>
    <col min="5" max="5" width="22.109375" style="117" customWidth="1"/>
    <col min="6" max="6" width="20.88671875" style="117" customWidth="1"/>
    <col min="7" max="16384" width="9.109375" style="117"/>
  </cols>
  <sheetData>
    <row r="1" spans="1:6" ht="17.399999999999999">
      <c r="A1" s="118" t="s">
        <v>49</v>
      </c>
    </row>
    <row r="2" spans="1:6">
      <c r="A2" s="119" t="str">
        <f>'OVERALL STATS'!A2</f>
        <v>Reporting Period: DECEMBER, 2024</v>
      </c>
    </row>
    <row r="4" spans="1:6">
      <c r="A4" s="120" t="s">
        <v>50</v>
      </c>
      <c r="B4" s="120" t="s">
        <v>8</v>
      </c>
      <c r="C4" s="120" t="s">
        <v>51</v>
      </c>
      <c r="D4" s="120" t="s">
        <v>52</v>
      </c>
      <c r="E4" s="120" t="s">
        <v>30</v>
      </c>
      <c r="F4" s="120" t="s">
        <v>53</v>
      </c>
    </row>
    <row r="5" spans="1:6" ht="14.4">
      <c r="A5" s="154" t="s">
        <v>99</v>
      </c>
      <c r="B5" s="155">
        <v>3</v>
      </c>
      <c r="C5" s="156">
        <v>7460792</v>
      </c>
      <c r="D5" s="156">
        <v>2486930.6666999999</v>
      </c>
      <c r="E5" s="121">
        <f>Table2[[#This Row],[CLOSINGS]]/$B$14</f>
        <v>0.13043478260869565</v>
      </c>
      <c r="F5" s="121">
        <f>Table2[[#This Row],[DOLLARVOL]]/$C$14</f>
        <v>0.33226622325265281</v>
      </c>
    </row>
    <row r="6" spans="1:6" ht="14.4">
      <c r="A6" s="154" t="s">
        <v>71</v>
      </c>
      <c r="B6" s="155">
        <v>4</v>
      </c>
      <c r="C6" s="156">
        <v>2784497</v>
      </c>
      <c r="D6" s="156">
        <v>696124.25</v>
      </c>
      <c r="E6" s="121">
        <f>Table2[[#This Row],[CLOSINGS]]/$B$14</f>
        <v>0.17391304347826086</v>
      </c>
      <c r="F6" s="121">
        <f>Table2[[#This Row],[DOLLARVOL]]/$C$14</f>
        <v>0.12400751848441049</v>
      </c>
    </row>
    <row r="7" spans="1:6" ht="14.4">
      <c r="A7" s="154" t="s">
        <v>106</v>
      </c>
      <c r="B7" s="155">
        <v>1</v>
      </c>
      <c r="C7" s="156">
        <v>1885100.5</v>
      </c>
      <c r="D7" s="156">
        <v>1885100.5</v>
      </c>
      <c r="E7" s="121">
        <f>Table2[[#This Row],[CLOSINGS]]/$B$14</f>
        <v>4.3478260869565216E-2</v>
      </c>
      <c r="F7" s="121">
        <f>Table2[[#This Row],[DOLLARVOL]]/$C$14</f>
        <v>8.3952913254609893E-2</v>
      </c>
    </row>
    <row r="8" spans="1:6" ht="14.4">
      <c r="A8" s="154" t="s">
        <v>90</v>
      </c>
      <c r="B8" s="155">
        <v>3</v>
      </c>
      <c r="C8" s="156">
        <v>1709806</v>
      </c>
      <c r="D8" s="156">
        <v>569935.33330000006</v>
      </c>
      <c r="E8" s="121">
        <f>Table2[[#This Row],[CLOSINGS]]/$B$14</f>
        <v>0.13043478260869565</v>
      </c>
      <c r="F8" s="121">
        <f>Table2[[#This Row],[DOLLARVOL]]/$C$14</f>
        <v>7.6146176185413736E-2</v>
      </c>
    </row>
    <row r="9" spans="1:6" ht="14.4">
      <c r="A9" s="154" t="s">
        <v>89</v>
      </c>
      <c r="B9" s="155">
        <v>6</v>
      </c>
      <c r="C9" s="156">
        <v>4031079</v>
      </c>
      <c r="D9" s="156">
        <v>671846.5</v>
      </c>
      <c r="E9" s="121">
        <f>Table2[[#This Row],[CLOSINGS]]/$B$14</f>
        <v>0.2608695652173913</v>
      </c>
      <c r="F9" s="121">
        <f>Table2[[#This Row],[DOLLARVOL]]/$C$14</f>
        <v>0.17952402304783197</v>
      </c>
    </row>
    <row r="10" spans="1:6" ht="14.4">
      <c r="A10" s="154" t="s">
        <v>96</v>
      </c>
      <c r="B10" s="155">
        <v>2</v>
      </c>
      <c r="C10" s="156">
        <v>1272525</v>
      </c>
      <c r="D10" s="156">
        <v>636262.5</v>
      </c>
      <c r="E10" s="121">
        <f>Table2[[#This Row],[CLOSINGS]]/$B$14</f>
        <v>8.6956521739130432E-2</v>
      </c>
      <c r="F10" s="121">
        <f>Table2[[#This Row],[DOLLARVOL]]/$C$14</f>
        <v>5.6671875552164165E-2</v>
      </c>
    </row>
    <row r="11" spans="1:6" ht="14.4">
      <c r="A11" s="154" t="s">
        <v>98</v>
      </c>
      <c r="B11" s="155">
        <v>1</v>
      </c>
      <c r="C11" s="156">
        <v>758424</v>
      </c>
      <c r="D11" s="156">
        <v>758424</v>
      </c>
      <c r="E11" s="121">
        <f>Table2[[#This Row],[CLOSINGS]]/$B$14</f>
        <v>4.3478260869565216E-2</v>
      </c>
      <c r="F11" s="121">
        <f>Table2[[#This Row],[DOLLARVOL]]/$C$14</f>
        <v>3.3776397747607753E-2</v>
      </c>
    </row>
    <row r="12" spans="1:6" ht="14.4">
      <c r="A12" s="154" t="s">
        <v>110</v>
      </c>
      <c r="B12" s="155">
        <v>1</v>
      </c>
      <c r="C12" s="156">
        <v>1052696</v>
      </c>
      <c r="D12" s="156">
        <v>1052696</v>
      </c>
      <c r="E12" s="121">
        <f>Table2[[#This Row],[CLOSINGS]]/$B$14</f>
        <v>4.3478260869565216E-2</v>
      </c>
      <c r="F12" s="121">
        <f>Table2[[#This Row],[DOLLARVOL]]/$C$14</f>
        <v>4.6881795411690151E-2</v>
      </c>
    </row>
    <row r="13" spans="1:6" ht="14.4">
      <c r="A13" s="154" t="s">
        <v>108</v>
      </c>
      <c r="B13" s="155">
        <v>2</v>
      </c>
      <c r="C13" s="156">
        <v>1499340</v>
      </c>
      <c r="D13" s="156">
        <v>749670</v>
      </c>
      <c r="E13" s="121">
        <f>Table2[[#This Row],[CLOSINGS]]/$B$14</f>
        <v>8.6956521739130432E-2</v>
      </c>
      <c r="F13" s="121">
        <f>Table2[[#This Row],[DOLLARVOL]]/$C$14</f>
        <v>6.6773077063619041E-2</v>
      </c>
    </row>
    <row r="14" spans="1:6">
      <c r="A14" s="122" t="s">
        <v>23</v>
      </c>
      <c r="B14" s="123">
        <f>SUM(B5:B13)</f>
        <v>23</v>
      </c>
      <c r="C14" s="124">
        <f>SUM(C5:C13)</f>
        <v>22454259.5</v>
      </c>
      <c r="D14" s="124"/>
      <c r="E14" s="125">
        <f>SUM(E5:E13)</f>
        <v>0.99999999999999978</v>
      </c>
      <c r="F14" s="125">
        <f>SUM(F5:F13)</f>
        <v>1</v>
      </c>
    </row>
  </sheetData>
  <pageMargins left="0.7" right="0.7" top="0.75" bottom="0.75" header="0.3" footer="0.3"/>
  <ignoredErrors>
    <ignoredError sqref="E5:F13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89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89</v>
      </c>
    </row>
    <row r="2" spans="1:12" ht="14.4">
      <c r="A2" s="105" t="s">
        <v>72</v>
      </c>
      <c r="B2" s="105" t="s">
        <v>152</v>
      </c>
      <c r="C2" s="105" t="s">
        <v>57</v>
      </c>
      <c r="D2" s="105" t="s">
        <v>85</v>
      </c>
      <c r="E2" s="105" t="s">
        <v>56</v>
      </c>
      <c r="F2" s="106">
        <v>1016089</v>
      </c>
      <c r="G2" s="107">
        <v>440000</v>
      </c>
      <c r="H2" s="105" t="s">
        <v>59</v>
      </c>
      <c r="I2" s="105" t="s">
        <v>70</v>
      </c>
      <c r="J2" s="108">
        <v>45650</v>
      </c>
    </row>
    <row r="3" spans="1:12" ht="14.4">
      <c r="A3" s="105" t="s">
        <v>72</v>
      </c>
      <c r="B3" s="105" t="s">
        <v>152</v>
      </c>
      <c r="C3" s="105" t="s">
        <v>73</v>
      </c>
      <c r="D3" s="105" t="s">
        <v>74</v>
      </c>
      <c r="E3" s="105" t="s">
        <v>60</v>
      </c>
      <c r="F3" s="106">
        <v>1015976</v>
      </c>
      <c r="G3" s="107">
        <v>239000</v>
      </c>
      <c r="H3" s="105" t="s">
        <v>59</v>
      </c>
      <c r="I3" s="105" t="s">
        <v>70</v>
      </c>
      <c r="J3" s="108">
        <v>45645</v>
      </c>
    </row>
    <row r="4" spans="1:12" ht="14.4">
      <c r="A4" s="105" t="s">
        <v>72</v>
      </c>
      <c r="B4" s="105" t="s">
        <v>152</v>
      </c>
      <c r="C4" s="105" t="s">
        <v>73</v>
      </c>
      <c r="D4" s="105" t="s">
        <v>91</v>
      </c>
      <c r="E4" s="105" t="s">
        <v>56</v>
      </c>
      <c r="F4" s="106">
        <v>1015916</v>
      </c>
      <c r="G4" s="107">
        <v>430000</v>
      </c>
      <c r="H4" s="105" t="s">
        <v>59</v>
      </c>
      <c r="I4" s="105" t="s">
        <v>70</v>
      </c>
      <c r="J4" s="108">
        <v>45644</v>
      </c>
    </row>
    <row r="5" spans="1:12" ht="14.4">
      <c r="A5" s="105" t="s">
        <v>72</v>
      </c>
      <c r="B5" s="105" t="s">
        <v>152</v>
      </c>
      <c r="C5" s="105" t="s">
        <v>86</v>
      </c>
      <c r="D5" s="105" t="s">
        <v>105</v>
      </c>
      <c r="E5" s="105" t="s">
        <v>56</v>
      </c>
      <c r="F5" s="106">
        <v>1015552</v>
      </c>
      <c r="G5" s="107">
        <v>1885100.5</v>
      </c>
      <c r="H5" s="105" t="s">
        <v>70</v>
      </c>
      <c r="I5" s="105" t="s">
        <v>70</v>
      </c>
      <c r="J5" s="108">
        <v>45635</v>
      </c>
    </row>
    <row r="6" spans="1:12" ht="14.4">
      <c r="A6" s="105" t="s">
        <v>72</v>
      </c>
      <c r="B6" s="105" t="s">
        <v>152</v>
      </c>
      <c r="C6" s="105" t="s">
        <v>73</v>
      </c>
      <c r="D6" s="105" t="s">
        <v>74</v>
      </c>
      <c r="E6" s="105" t="s">
        <v>56</v>
      </c>
      <c r="F6" s="106">
        <v>1015476</v>
      </c>
      <c r="G6" s="107">
        <v>334000</v>
      </c>
      <c r="H6" s="105" t="s">
        <v>59</v>
      </c>
      <c r="I6" s="105" t="s">
        <v>70</v>
      </c>
      <c r="J6" s="108">
        <v>45631</v>
      </c>
    </row>
    <row r="7" spans="1:12" ht="14.4">
      <c r="A7" s="105" t="s">
        <v>72</v>
      </c>
      <c r="B7" s="105" t="s">
        <v>152</v>
      </c>
      <c r="C7" s="105" t="s">
        <v>86</v>
      </c>
      <c r="D7" s="105" t="s">
        <v>97</v>
      </c>
      <c r="E7" s="105" t="s">
        <v>56</v>
      </c>
      <c r="F7" s="106">
        <v>1015954</v>
      </c>
      <c r="G7" s="107">
        <v>300000</v>
      </c>
      <c r="H7" s="105" t="s">
        <v>59</v>
      </c>
      <c r="I7" s="105" t="s">
        <v>70</v>
      </c>
      <c r="J7" s="108">
        <v>45645</v>
      </c>
    </row>
    <row r="8" spans="1:12" ht="14.4">
      <c r="A8" s="105" t="s">
        <v>72</v>
      </c>
      <c r="B8" s="105" t="s">
        <v>152</v>
      </c>
      <c r="C8" s="105" t="s">
        <v>73</v>
      </c>
      <c r="D8" s="105" t="s">
        <v>74</v>
      </c>
      <c r="E8" s="105" t="s">
        <v>56</v>
      </c>
      <c r="F8" s="106">
        <v>1015655</v>
      </c>
      <c r="G8" s="107">
        <v>1052696</v>
      </c>
      <c r="H8" s="105" t="s">
        <v>70</v>
      </c>
      <c r="I8" s="105" t="s">
        <v>70</v>
      </c>
      <c r="J8" s="108">
        <v>45638</v>
      </c>
    </row>
    <row r="9" spans="1:12" ht="14.4">
      <c r="A9" s="105" t="s">
        <v>72</v>
      </c>
      <c r="B9" s="105" t="s">
        <v>152</v>
      </c>
      <c r="C9" s="105" t="s">
        <v>73</v>
      </c>
      <c r="D9" s="105" t="s">
        <v>91</v>
      </c>
      <c r="E9" s="105" t="s">
        <v>56</v>
      </c>
      <c r="F9" s="106">
        <v>1016150</v>
      </c>
      <c r="G9" s="107">
        <v>1334950</v>
      </c>
      <c r="H9" s="105" t="s">
        <v>59</v>
      </c>
      <c r="I9" s="105" t="s">
        <v>70</v>
      </c>
      <c r="J9" s="108">
        <v>45653</v>
      </c>
    </row>
    <row r="10" spans="1:12" ht="14.4">
      <c r="A10" s="105" t="s">
        <v>55</v>
      </c>
      <c r="B10" s="105" t="s">
        <v>153</v>
      </c>
      <c r="C10" s="105" t="s">
        <v>86</v>
      </c>
      <c r="D10" s="105" t="s">
        <v>107</v>
      </c>
      <c r="E10" s="105" t="s">
        <v>56</v>
      </c>
      <c r="F10" s="106">
        <v>1015582</v>
      </c>
      <c r="G10" s="107">
        <v>764067</v>
      </c>
      <c r="H10" s="105" t="s">
        <v>70</v>
      </c>
      <c r="I10" s="105" t="s">
        <v>70</v>
      </c>
      <c r="J10" s="108">
        <v>45636</v>
      </c>
    </row>
    <row r="11" spans="1:12" ht="14.4">
      <c r="A11" s="105" t="s">
        <v>55</v>
      </c>
      <c r="B11" s="105" t="s">
        <v>153</v>
      </c>
      <c r="C11" s="105" t="s">
        <v>57</v>
      </c>
      <c r="D11" s="105" t="s">
        <v>58</v>
      </c>
      <c r="E11" s="105" t="s">
        <v>78</v>
      </c>
      <c r="F11" s="106">
        <v>1016009</v>
      </c>
      <c r="G11" s="107">
        <v>2895750</v>
      </c>
      <c r="H11" s="105" t="s">
        <v>70</v>
      </c>
      <c r="I11" s="105" t="s">
        <v>70</v>
      </c>
      <c r="J11" s="108">
        <v>45646</v>
      </c>
    </row>
    <row r="12" spans="1:12" ht="14.4">
      <c r="A12" s="105" t="s">
        <v>55</v>
      </c>
      <c r="B12" s="105" t="s">
        <v>153</v>
      </c>
      <c r="C12" s="105" t="s">
        <v>57</v>
      </c>
      <c r="D12" s="105" t="s">
        <v>58</v>
      </c>
      <c r="E12" s="105" t="s">
        <v>56</v>
      </c>
      <c r="F12" s="106">
        <v>1015934</v>
      </c>
      <c r="G12" s="107">
        <v>2100000</v>
      </c>
      <c r="H12" s="105" t="s">
        <v>59</v>
      </c>
      <c r="I12" s="105" t="s">
        <v>70</v>
      </c>
      <c r="J12" s="108">
        <v>45644</v>
      </c>
    </row>
    <row r="13" spans="1:12" ht="14.4">
      <c r="A13" s="105" t="s">
        <v>55</v>
      </c>
      <c r="B13" s="105" t="s">
        <v>153</v>
      </c>
      <c r="C13" s="105" t="s">
        <v>86</v>
      </c>
      <c r="D13" s="105" t="s">
        <v>107</v>
      </c>
      <c r="E13" s="105" t="s">
        <v>56</v>
      </c>
      <c r="F13" s="106">
        <v>1015667</v>
      </c>
      <c r="G13" s="107">
        <v>735273</v>
      </c>
      <c r="H13" s="105" t="s">
        <v>70</v>
      </c>
      <c r="I13" s="105" t="s">
        <v>70</v>
      </c>
      <c r="J13" s="108">
        <v>45638</v>
      </c>
    </row>
    <row r="14" spans="1:12" ht="14.4">
      <c r="A14" s="105" t="s">
        <v>55</v>
      </c>
      <c r="B14" s="105" t="s">
        <v>153</v>
      </c>
      <c r="C14" s="105" t="s">
        <v>57</v>
      </c>
      <c r="D14" s="105" t="s">
        <v>58</v>
      </c>
      <c r="E14" s="105" t="s">
        <v>78</v>
      </c>
      <c r="F14" s="106">
        <v>1015367</v>
      </c>
      <c r="G14" s="107">
        <v>1826200</v>
      </c>
      <c r="H14" s="105" t="s">
        <v>70</v>
      </c>
      <c r="I14" s="105" t="s">
        <v>70</v>
      </c>
      <c r="J14" s="108">
        <v>45628</v>
      </c>
    </row>
    <row r="15" spans="1:12" ht="14.4">
      <c r="A15" s="105" t="s">
        <v>55</v>
      </c>
      <c r="B15" s="105" t="s">
        <v>153</v>
      </c>
      <c r="C15" s="105" t="s">
        <v>57</v>
      </c>
      <c r="D15" s="105" t="s">
        <v>58</v>
      </c>
      <c r="E15" s="105" t="s">
        <v>56</v>
      </c>
      <c r="F15" s="106">
        <v>1016208</v>
      </c>
      <c r="G15" s="107">
        <v>689000</v>
      </c>
      <c r="H15" s="105" t="s">
        <v>59</v>
      </c>
      <c r="I15" s="105" t="s">
        <v>70</v>
      </c>
      <c r="J15" s="108">
        <v>45657</v>
      </c>
    </row>
    <row r="16" spans="1:12" ht="14.4">
      <c r="A16" s="105" t="s">
        <v>55</v>
      </c>
      <c r="B16" s="105" t="s">
        <v>153</v>
      </c>
      <c r="C16" s="105" t="s">
        <v>57</v>
      </c>
      <c r="D16" s="105" t="s">
        <v>58</v>
      </c>
      <c r="E16" s="105" t="s">
        <v>78</v>
      </c>
      <c r="F16" s="106">
        <v>1015410</v>
      </c>
      <c r="G16" s="107">
        <v>2738842</v>
      </c>
      <c r="H16" s="105" t="s">
        <v>70</v>
      </c>
      <c r="I16" s="105" t="s">
        <v>70</v>
      </c>
      <c r="J16" s="108">
        <v>45629</v>
      </c>
    </row>
    <row r="17" spans="1:10" ht="14.4">
      <c r="A17" s="105" t="s">
        <v>55</v>
      </c>
      <c r="B17" s="105" t="s">
        <v>153</v>
      </c>
      <c r="C17" s="105" t="s">
        <v>57</v>
      </c>
      <c r="D17" s="105" t="s">
        <v>58</v>
      </c>
      <c r="E17" s="105" t="s">
        <v>56</v>
      </c>
      <c r="F17" s="106">
        <v>1015521</v>
      </c>
      <c r="G17" s="107">
        <v>340000</v>
      </c>
      <c r="H17" s="105" t="s">
        <v>59</v>
      </c>
      <c r="I17" s="105" t="s">
        <v>70</v>
      </c>
      <c r="J17" s="108">
        <v>45635</v>
      </c>
    </row>
    <row r="18" spans="1:10" ht="14.4">
      <c r="A18" s="105" t="s">
        <v>55</v>
      </c>
      <c r="B18" s="105" t="s">
        <v>153</v>
      </c>
      <c r="C18" s="105" t="s">
        <v>57</v>
      </c>
      <c r="D18" s="105" t="s">
        <v>58</v>
      </c>
      <c r="E18" s="105" t="s">
        <v>78</v>
      </c>
      <c r="F18" s="106">
        <v>1015687</v>
      </c>
      <c r="G18" s="107">
        <v>2350000</v>
      </c>
      <c r="H18" s="105" t="s">
        <v>59</v>
      </c>
      <c r="I18" s="105" t="s">
        <v>70</v>
      </c>
      <c r="J18" s="108">
        <v>45638</v>
      </c>
    </row>
    <row r="19" spans="1:10" ht="14.4">
      <c r="A19" s="105" t="s">
        <v>55</v>
      </c>
      <c r="B19" s="105" t="s">
        <v>153</v>
      </c>
      <c r="C19" s="105" t="s">
        <v>57</v>
      </c>
      <c r="D19" s="105" t="s">
        <v>58</v>
      </c>
      <c r="E19" s="105" t="s">
        <v>60</v>
      </c>
      <c r="F19" s="106">
        <v>1016215</v>
      </c>
      <c r="G19" s="107">
        <v>115000</v>
      </c>
      <c r="H19" s="105" t="s">
        <v>59</v>
      </c>
      <c r="I19" s="105" t="s">
        <v>70</v>
      </c>
      <c r="J19" s="108">
        <v>45657</v>
      </c>
    </row>
    <row r="20" spans="1:10" ht="14.4">
      <c r="A20" s="105" t="s">
        <v>55</v>
      </c>
      <c r="B20" s="105" t="s">
        <v>153</v>
      </c>
      <c r="C20" s="105" t="s">
        <v>86</v>
      </c>
      <c r="D20" s="105" t="s">
        <v>87</v>
      </c>
      <c r="E20" s="105" t="s">
        <v>56</v>
      </c>
      <c r="F20" s="106">
        <v>1016096</v>
      </c>
      <c r="G20" s="107">
        <v>430000</v>
      </c>
      <c r="H20" s="105" t="s">
        <v>59</v>
      </c>
      <c r="I20" s="105" t="s">
        <v>70</v>
      </c>
      <c r="J20" s="108">
        <v>45650</v>
      </c>
    </row>
    <row r="21" spans="1:10" ht="14.4">
      <c r="A21" s="105" t="s">
        <v>61</v>
      </c>
      <c r="B21" s="105" t="s">
        <v>154</v>
      </c>
      <c r="C21" s="105" t="s">
        <v>68</v>
      </c>
      <c r="D21" s="105" t="s">
        <v>69</v>
      </c>
      <c r="E21" s="105" t="s">
        <v>56</v>
      </c>
      <c r="F21" s="106">
        <v>1015820</v>
      </c>
      <c r="G21" s="107">
        <v>460000</v>
      </c>
      <c r="H21" s="105" t="s">
        <v>59</v>
      </c>
      <c r="I21" s="105" t="s">
        <v>70</v>
      </c>
      <c r="J21" s="108">
        <v>45642</v>
      </c>
    </row>
    <row r="22" spans="1:10" ht="14.4">
      <c r="A22" s="105" t="s">
        <v>61</v>
      </c>
      <c r="B22" s="105" t="s">
        <v>154</v>
      </c>
      <c r="C22" s="105" t="s">
        <v>62</v>
      </c>
      <c r="D22" s="105" t="s">
        <v>63</v>
      </c>
      <c r="E22" s="105" t="s">
        <v>78</v>
      </c>
      <c r="F22" s="106">
        <v>1015968</v>
      </c>
      <c r="G22" s="107">
        <v>603000</v>
      </c>
      <c r="H22" s="105" t="s">
        <v>59</v>
      </c>
      <c r="I22" s="105" t="s">
        <v>70</v>
      </c>
      <c r="J22" s="108">
        <v>45645</v>
      </c>
    </row>
    <row r="23" spans="1:10" ht="14.4">
      <c r="A23" s="105" t="s">
        <v>61</v>
      </c>
      <c r="B23" s="105" t="s">
        <v>154</v>
      </c>
      <c r="C23" s="105" t="s">
        <v>66</v>
      </c>
      <c r="D23" s="105" t="s">
        <v>95</v>
      </c>
      <c r="E23" s="105" t="s">
        <v>56</v>
      </c>
      <c r="F23" s="106">
        <v>1015925</v>
      </c>
      <c r="G23" s="107">
        <v>660000</v>
      </c>
      <c r="H23" s="105" t="s">
        <v>59</v>
      </c>
      <c r="I23" s="105" t="s">
        <v>70</v>
      </c>
      <c r="J23" s="108">
        <v>45644</v>
      </c>
    </row>
    <row r="24" spans="1:10" ht="14.4">
      <c r="A24" s="105" t="s">
        <v>61</v>
      </c>
      <c r="B24" s="105" t="s">
        <v>154</v>
      </c>
      <c r="C24" s="105" t="s">
        <v>68</v>
      </c>
      <c r="D24" s="105" t="s">
        <v>69</v>
      </c>
      <c r="E24" s="105" t="s">
        <v>56</v>
      </c>
      <c r="F24" s="106">
        <v>1015918</v>
      </c>
      <c r="G24" s="107">
        <v>860000</v>
      </c>
      <c r="H24" s="105" t="s">
        <v>70</v>
      </c>
      <c r="I24" s="105" t="s">
        <v>70</v>
      </c>
      <c r="J24" s="108">
        <v>45644</v>
      </c>
    </row>
    <row r="25" spans="1:10" ht="14.4">
      <c r="A25" s="105" t="s">
        <v>61</v>
      </c>
      <c r="B25" s="105" t="s">
        <v>154</v>
      </c>
      <c r="C25" s="105" t="s">
        <v>68</v>
      </c>
      <c r="D25" s="105" t="s">
        <v>69</v>
      </c>
      <c r="E25" s="105" t="s">
        <v>60</v>
      </c>
      <c r="F25" s="106">
        <v>1015703</v>
      </c>
      <c r="G25" s="107">
        <v>586000</v>
      </c>
      <c r="H25" s="105" t="s">
        <v>59</v>
      </c>
      <c r="I25" s="105" t="s">
        <v>70</v>
      </c>
      <c r="J25" s="108">
        <v>45639</v>
      </c>
    </row>
    <row r="26" spans="1:10" ht="14.4">
      <c r="A26" s="105" t="s">
        <v>61</v>
      </c>
      <c r="B26" s="105" t="s">
        <v>154</v>
      </c>
      <c r="C26" s="105" t="s">
        <v>68</v>
      </c>
      <c r="D26" s="105" t="s">
        <v>69</v>
      </c>
      <c r="E26" s="105" t="s">
        <v>56</v>
      </c>
      <c r="F26" s="106">
        <v>1015973</v>
      </c>
      <c r="G26" s="107">
        <v>758424</v>
      </c>
      <c r="H26" s="105" t="s">
        <v>70</v>
      </c>
      <c r="I26" s="105" t="s">
        <v>70</v>
      </c>
      <c r="J26" s="108">
        <v>45645</v>
      </c>
    </row>
    <row r="27" spans="1:10" ht="14.4">
      <c r="A27" s="105" t="s">
        <v>61</v>
      </c>
      <c r="B27" s="105" t="s">
        <v>154</v>
      </c>
      <c r="C27" s="105" t="s">
        <v>68</v>
      </c>
      <c r="D27" s="105" t="s">
        <v>69</v>
      </c>
      <c r="E27" s="105" t="s">
        <v>78</v>
      </c>
      <c r="F27" s="106">
        <v>1016194</v>
      </c>
      <c r="G27" s="107">
        <v>422000</v>
      </c>
      <c r="H27" s="105" t="s">
        <v>70</v>
      </c>
      <c r="I27" s="105" t="s">
        <v>70</v>
      </c>
      <c r="J27" s="108">
        <v>45657</v>
      </c>
    </row>
    <row r="28" spans="1:10" ht="14.4">
      <c r="A28" s="105" t="s">
        <v>61</v>
      </c>
      <c r="B28" s="105" t="s">
        <v>154</v>
      </c>
      <c r="C28" s="105" t="s">
        <v>68</v>
      </c>
      <c r="D28" s="105" t="s">
        <v>69</v>
      </c>
      <c r="E28" s="105" t="s">
        <v>56</v>
      </c>
      <c r="F28" s="106">
        <v>1016191</v>
      </c>
      <c r="G28" s="107">
        <v>380000</v>
      </c>
      <c r="H28" s="105" t="s">
        <v>59</v>
      </c>
      <c r="I28" s="105" t="s">
        <v>70</v>
      </c>
      <c r="J28" s="108">
        <v>45657</v>
      </c>
    </row>
    <row r="29" spans="1:10" ht="14.4">
      <c r="A29" s="105" t="s">
        <v>61</v>
      </c>
      <c r="B29" s="105" t="s">
        <v>154</v>
      </c>
      <c r="C29" s="105" t="s">
        <v>68</v>
      </c>
      <c r="D29" s="105" t="s">
        <v>69</v>
      </c>
      <c r="E29" s="105" t="s">
        <v>56</v>
      </c>
      <c r="F29" s="106">
        <v>1016185</v>
      </c>
      <c r="G29" s="107">
        <v>613300</v>
      </c>
      <c r="H29" s="105" t="s">
        <v>59</v>
      </c>
      <c r="I29" s="105" t="s">
        <v>70</v>
      </c>
      <c r="J29" s="108">
        <v>45657</v>
      </c>
    </row>
    <row r="30" spans="1:10" ht="14.4">
      <c r="A30" s="105" t="s">
        <v>61</v>
      </c>
      <c r="B30" s="105" t="s">
        <v>154</v>
      </c>
      <c r="C30" s="105" t="s">
        <v>68</v>
      </c>
      <c r="D30" s="105" t="s">
        <v>69</v>
      </c>
      <c r="E30" s="105" t="s">
        <v>56</v>
      </c>
      <c r="F30" s="106">
        <v>1016138</v>
      </c>
      <c r="G30" s="107">
        <v>515000</v>
      </c>
      <c r="H30" s="105" t="s">
        <v>59</v>
      </c>
      <c r="I30" s="105" t="s">
        <v>70</v>
      </c>
      <c r="J30" s="108">
        <v>45653</v>
      </c>
    </row>
    <row r="31" spans="1:10" ht="14.4">
      <c r="A31" s="105" t="s">
        <v>61</v>
      </c>
      <c r="B31" s="105" t="s">
        <v>154</v>
      </c>
      <c r="C31" s="105" t="s">
        <v>66</v>
      </c>
      <c r="D31" s="105" t="s">
        <v>88</v>
      </c>
      <c r="E31" s="105" t="s">
        <v>56</v>
      </c>
      <c r="F31" s="106">
        <v>1016136</v>
      </c>
      <c r="G31" s="107">
        <v>585000</v>
      </c>
      <c r="H31" s="105" t="s">
        <v>70</v>
      </c>
      <c r="I31" s="105" t="s">
        <v>70</v>
      </c>
      <c r="J31" s="108">
        <v>45653</v>
      </c>
    </row>
    <row r="32" spans="1:10" ht="14.4">
      <c r="A32" s="105" t="s">
        <v>61</v>
      </c>
      <c r="B32" s="105" t="s">
        <v>154</v>
      </c>
      <c r="C32" s="105" t="s">
        <v>66</v>
      </c>
      <c r="D32" s="105" t="s">
        <v>88</v>
      </c>
      <c r="E32" s="105" t="s">
        <v>56</v>
      </c>
      <c r="F32" s="106">
        <v>1016126</v>
      </c>
      <c r="G32" s="107">
        <v>709990</v>
      </c>
      <c r="H32" s="105" t="s">
        <v>70</v>
      </c>
      <c r="I32" s="105" t="s">
        <v>70</v>
      </c>
      <c r="J32" s="108">
        <v>45653</v>
      </c>
    </row>
    <row r="33" spans="1:10" ht="14.4">
      <c r="A33" s="105" t="s">
        <v>61</v>
      </c>
      <c r="B33" s="105" t="s">
        <v>154</v>
      </c>
      <c r="C33" s="105" t="s">
        <v>62</v>
      </c>
      <c r="D33" s="105" t="s">
        <v>63</v>
      </c>
      <c r="E33" s="105" t="s">
        <v>78</v>
      </c>
      <c r="F33" s="106">
        <v>1016064</v>
      </c>
      <c r="G33" s="107">
        <v>1800000</v>
      </c>
      <c r="H33" s="105" t="s">
        <v>59</v>
      </c>
      <c r="I33" s="105" t="s">
        <v>70</v>
      </c>
      <c r="J33" s="108">
        <v>45649</v>
      </c>
    </row>
    <row r="34" spans="1:10" ht="14.4">
      <c r="A34" s="105" t="s">
        <v>61</v>
      </c>
      <c r="B34" s="105" t="s">
        <v>154</v>
      </c>
      <c r="C34" s="105" t="s">
        <v>68</v>
      </c>
      <c r="D34" s="105" t="s">
        <v>69</v>
      </c>
      <c r="E34" s="105" t="s">
        <v>56</v>
      </c>
      <c r="F34" s="106">
        <v>1016060</v>
      </c>
      <c r="G34" s="107">
        <v>134000</v>
      </c>
      <c r="H34" s="105" t="s">
        <v>59</v>
      </c>
      <c r="I34" s="105" t="s">
        <v>70</v>
      </c>
      <c r="J34" s="108">
        <v>45649</v>
      </c>
    </row>
    <row r="35" spans="1:10" ht="14.4">
      <c r="A35" s="105" t="s">
        <v>61</v>
      </c>
      <c r="B35" s="105" t="s">
        <v>154</v>
      </c>
      <c r="C35" s="105" t="s">
        <v>68</v>
      </c>
      <c r="D35" s="105" t="s">
        <v>69</v>
      </c>
      <c r="E35" s="105" t="s">
        <v>78</v>
      </c>
      <c r="F35" s="106">
        <v>1015497</v>
      </c>
      <c r="G35" s="107">
        <v>416000</v>
      </c>
      <c r="H35" s="105" t="s">
        <v>70</v>
      </c>
      <c r="I35" s="105" t="s">
        <v>70</v>
      </c>
      <c r="J35" s="108">
        <v>45632</v>
      </c>
    </row>
    <row r="36" spans="1:10" ht="14.4">
      <c r="A36" s="105" t="s">
        <v>61</v>
      </c>
      <c r="B36" s="105" t="s">
        <v>154</v>
      </c>
      <c r="C36" s="105" t="s">
        <v>68</v>
      </c>
      <c r="D36" s="105" t="s">
        <v>69</v>
      </c>
      <c r="E36" s="105" t="s">
        <v>56</v>
      </c>
      <c r="F36" s="106">
        <v>1015456</v>
      </c>
      <c r="G36" s="107">
        <v>1086497</v>
      </c>
      <c r="H36" s="105" t="s">
        <v>70</v>
      </c>
      <c r="I36" s="105" t="s">
        <v>70</v>
      </c>
      <c r="J36" s="108">
        <v>45631</v>
      </c>
    </row>
    <row r="37" spans="1:10" ht="14.4">
      <c r="A37" s="105" t="s">
        <v>61</v>
      </c>
      <c r="B37" s="105" t="s">
        <v>154</v>
      </c>
      <c r="C37" s="105" t="s">
        <v>66</v>
      </c>
      <c r="D37" s="105" t="s">
        <v>67</v>
      </c>
      <c r="E37" s="105" t="s">
        <v>56</v>
      </c>
      <c r="F37" s="106">
        <v>1015451</v>
      </c>
      <c r="G37" s="107">
        <v>1625000</v>
      </c>
      <c r="H37" s="105" t="s">
        <v>59</v>
      </c>
      <c r="I37" s="105" t="s">
        <v>70</v>
      </c>
      <c r="J37" s="108">
        <v>45630</v>
      </c>
    </row>
    <row r="38" spans="1:10" ht="14.4">
      <c r="A38" s="105" t="s">
        <v>61</v>
      </c>
      <c r="B38" s="105" t="s">
        <v>154</v>
      </c>
      <c r="C38" s="105" t="s">
        <v>62</v>
      </c>
      <c r="D38" s="105" t="s">
        <v>63</v>
      </c>
      <c r="E38" s="105" t="s">
        <v>56</v>
      </c>
      <c r="F38" s="106">
        <v>1015443</v>
      </c>
      <c r="G38" s="107">
        <v>1200000</v>
      </c>
      <c r="H38" s="105" t="s">
        <v>59</v>
      </c>
      <c r="I38" s="105" t="s">
        <v>70</v>
      </c>
      <c r="J38" s="108">
        <v>45630</v>
      </c>
    </row>
    <row r="39" spans="1:10" ht="14.4">
      <c r="A39" s="105" t="s">
        <v>61</v>
      </c>
      <c r="B39" s="105" t="s">
        <v>154</v>
      </c>
      <c r="C39" s="105" t="s">
        <v>68</v>
      </c>
      <c r="D39" s="105" t="s">
        <v>69</v>
      </c>
      <c r="E39" s="105" t="s">
        <v>56</v>
      </c>
      <c r="F39" s="106">
        <v>1016164</v>
      </c>
      <c r="G39" s="107">
        <v>740000</v>
      </c>
      <c r="H39" s="105" t="s">
        <v>59</v>
      </c>
      <c r="I39" s="105" t="s">
        <v>70</v>
      </c>
      <c r="J39" s="108">
        <v>45656</v>
      </c>
    </row>
    <row r="40" spans="1:10" ht="14.4">
      <c r="A40" s="105" t="s">
        <v>61</v>
      </c>
      <c r="B40" s="105" t="s">
        <v>154</v>
      </c>
      <c r="C40" s="105" t="s">
        <v>68</v>
      </c>
      <c r="D40" s="105" t="s">
        <v>69</v>
      </c>
      <c r="E40" s="105" t="s">
        <v>60</v>
      </c>
      <c r="F40" s="106">
        <v>1015610</v>
      </c>
      <c r="G40" s="107">
        <v>425000</v>
      </c>
      <c r="H40" s="105" t="s">
        <v>59</v>
      </c>
      <c r="I40" s="105" t="s">
        <v>70</v>
      </c>
      <c r="J40" s="108">
        <v>45636</v>
      </c>
    </row>
    <row r="41" spans="1:10" ht="14.4">
      <c r="A41" s="105" t="s">
        <v>61</v>
      </c>
      <c r="B41" s="105" t="s">
        <v>154</v>
      </c>
      <c r="C41" s="105" t="s">
        <v>66</v>
      </c>
      <c r="D41" s="105" t="s">
        <v>88</v>
      </c>
      <c r="E41" s="105" t="s">
        <v>56</v>
      </c>
      <c r="F41" s="106">
        <v>1015697</v>
      </c>
      <c r="G41" s="107">
        <v>826602</v>
      </c>
      <c r="H41" s="105" t="s">
        <v>70</v>
      </c>
      <c r="I41" s="105" t="s">
        <v>70</v>
      </c>
      <c r="J41" s="108">
        <v>45639</v>
      </c>
    </row>
    <row r="42" spans="1:10" ht="14.4">
      <c r="A42" s="105" t="s">
        <v>61</v>
      </c>
      <c r="B42" s="105" t="s">
        <v>154</v>
      </c>
      <c r="C42" s="105" t="s">
        <v>66</v>
      </c>
      <c r="D42" s="105" t="s">
        <v>88</v>
      </c>
      <c r="E42" s="105" t="s">
        <v>56</v>
      </c>
      <c r="F42" s="106">
        <v>1015694</v>
      </c>
      <c r="G42" s="107">
        <v>564816</v>
      </c>
      <c r="H42" s="105" t="s">
        <v>70</v>
      </c>
      <c r="I42" s="105" t="s">
        <v>70</v>
      </c>
      <c r="J42" s="108">
        <v>45639</v>
      </c>
    </row>
    <row r="43" spans="1:10" ht="14.4">
      <c r="A43" s="105" t="s">
        <v>61</v>
      </c>
      <c r="B43" s="105" t="s">
        <v>154</v>
      </c>
      <c r="C43" s="105" t="s">
        <v>66</v>
      </c>
      <c r="D43" s="105" t="s">
        <v>88</v>
      </c>
      <c r="E43" s="105" t="s">
        <v>56</v>
      </c>
      <c r="F43" s="106">
        <v>1015435</v>
      </c>
      <c r="G43" s="107">
        <v>815497</v>
      </c>
      <c r="H43" s="105" t="s">
        <v>70</v>
      </c>
      <c r="I43" s="105" t="s">
        <v>70</v>
      </c>
      <c r="J43" s="108">
        <v>45630</v>
      </c>
    </row>
    <row r="44" spans="1:10" ht="14.4">
      <c r="A44" s="105" t="s">
        <v>61</v>
      </c>
      <c r="B44" s="105" t="s">
        <v>154</v>
      </c>
      <c r="C44" s="105" t="s">
        <v>66</v>
      </c>
      <c r="D44" s="105" t="s">
        <v>88</v>
      </c>
      <c r="E44" s="105" t="s">
        <v>56</v>
      </c>
      <c r="F44" s="106">
        <v>1015398</v>
      </c>
      <c r="G44" s="107">
        <v>559990</v>
      </c>
      <c r="H44" s="105" t="s">
        <v>70</v>
      </c>
      <c r="I44" s="105" t="s">
        <v>70</v>
      </c>
      <c r="J44" s="108">
        <v>45629</v>
      </c>
    </row>
    <row r="45" spans="1:10" ht="14.4">
      <c r="A45" s="105" t="s">
        <v>61</v>
      </c>
      <c r="B45" s="105" t="s">
        <v>154</v>
      </c>
      <c r="C45" s="105" t="s">
        <v>62</v>
      </c>
      <c r="D45" s="105" t="s">
        <v>63</v>
      </c>
      <c r="E45" s="105" t="s">
        <v>56</v>
      </c>
      <c r="F45" s="106">
        <v>1015393</v>
      </c>
      <c r="G45" s="107">
        <v>2100000</v>
      </c>
      <c r="H45" s="105" t="s">
        <v>59</v>
      </c>
      <c r="I45" s="105" t="s">
        <v>70</v>
      </c>
      <c r="J45" s="108">
        <v>45629</v>
      </c>
    </row>
    <row r="46" spans="1:10" ht="14.4">
      <c r="A46" s="105" t="s">
        <v>61</v>
      </c>
      <c r="B46" s="105" t="s">
        <v>154</v>
      </c>
      <c r="C46" s="105" t="s">
        <v>68</v>
      </c>
      <c r="D46" s="105" t="s">
        <v>69</v>
      </c>
      <c r="E46" s="105" t="s">
        <v>60</v>
      </c>
      <c r="F46" s="106">
        <v>1015613</v>
      </c>
      <c r="G46" s="107">
        <v>450000</v>
      </c>
      <c r="H46" s="105" t="s">
        <v>59</v>
      </c>
      <c r="I46" s="105" t="s">
        <v>70</v>
      </c>
      <c r="J46" s="108">
        <v>45636</v>
      </c>
    </row>
    <row r="47" spans="1:10" ht="14.4">
      <c r="A47" s="105" t="s">
        <v>61</v>
      </c>
      <c r="B47" s="105" t="s">
        <v>154</v>
      </c>
      <c r="C47" s="105" t="s">
        <v>66</v>
      </c>
      <c r="D47" s="105" t="s">
        <v>88</v>
      </c>
      <c r="E47" s="105" t="s">
        <v>78</v>
      </c>
      <c r="F47" s="106">
        <v>1015606</v>
      </c>
      <c r="G47" s="107">
        <v>399990</v>
      </c>
      <c r="H47" s="105" t="s">
        <v>70</v>
      </c>
      <c r="I47" s="105" t="s">
        <v>70</v>
      </c>
      <c r="J47" s="108">
        <v>45636</v>
      </c>
    </row>
    <row r="48" spans="1:10" ht="14.4">
      <c r="A48" s="105" t="s">
        <v>61</v>
      </c>
      <c r="B48" s="105" t="s">
        <v>154</v>
      </c>
      <c r="C48" s="105" t="s">
        <v>68</v>
      </c>
      <c r="D48" s="105" t="s">
        <v>69</v>
      </c>
      <c r="E48" s="105" t="s">
        <v>60</v>
      </c>
      <c r="F48" s="106">
        <v>1015598</v>
      </c>
      <c r="G48" s="107">
        <v>300000</v>
      </c>
      <c r="H48" s="105" t="s">
        <v>59</v>
      </c>
      <c r="I48" s="105" t="s">
        <v>70</v>
      </c>
      <c r="J48" s="108">
        <v>45636</v>
      </c>
    </row>
    <row r="49" spans="1:10" ht="14.4">
      <c r="A49" s="105" t="s">
        <v>61</v>
      </c>
      <c r="B49" s="105" t="s">
        <v>154</v>
      </c>
      <c r="C49" s="105" t="s">
        <v>62</v>
      </c>
      <c r="D49" s="105" t="s">
        <v>63</v>
      </c>
      <c r="E49" s="105" t="s">
        <v>78</v>
      </c>
      <c r="F49" s="106">
        <v>1015573</v>
      </c>
      <c r="G49" s="107">
        <v>670000</v>
      </c>
      <c r="H49" s="105" t="s">
        <v>59</v>
      </c>
      <c r="I49" s="105" t="s">
        <v>70</v>
      </c>
      <c r="J49" s="108">
        <v>45636</v>
      </c>
    </row>
    <row r="50" spans="1:10" ht="14.4">
      <c r="A50" s="105" t="s">
        <v>61</v>
      </c>
      <c r="B50" s="105" t="s">
        <v>154</v>
      </c>
      <c r="C50" s="105" t="s">
        <v>66</v>
      </c>
      <c r="D50" s="105" t="s">
        <v>95</v>
      </c>
      <c r="E50" s="105" t="s">
        <v>56</v>
      </c>
      <c r="F50" s="106">
        <v>1015504</v>
      </c>
      <c r="G50" s="107">
        <v>699000</v>
      </c>
      <c r="H50" s="105" t="s">
        <v>59</v>
      </c>
      <c r="I50" s="105" t="s">
        <v>70</v>
      </c>
      <c r="J50" s="108">
        <v>45632</v>
      </c>
    </row>
    <row r="51" spans="1:10" ht="14.4">
      <c r="A51" s="105" t="s">
        <v>61</v>
      </c>
      <c r="B51" s="105" t="s">
        <v>154</v>
      </c>
      <c r="C51" s="105" t="s">
        <v>68</v>
      </c>
      <c r="D51" s="105" t="s">
        <v>69</v>
      </c>
      <c r="E51" s="105" t="s">
        <v>56</v>
      </c>
      <c r="F51" s="106">
        <v>1015539</v>
      </c>
      <c r="G51" s="107">
        <v>615000</v>
      </c>
      <c r="H51" s="105" t="s">
        <v>59</v>
      </c>
      <c r="I51" s="105" t="s">
        <v>70</v>
      </c>
      <c r="J51" s="108">
        <v>45635</v>
      </c>
    </row>
    <row r="52" spans="1:10" ht="14.4">
      <c r="A52" s="105" t="s">
        <v>61</v>
      </c>
      <c r="B52" s="105" t="s">
        <v>154</v>
      </c>
      <c r="C52" s="105" t="s">
        <v>66</v>
      </c>
      <c r="D52" s="105" t="s">
        <v>88</v>
      </c>
      <c r="E52" s="105" t="s">
        <v>78</v>
      </c>
      <c r="F52" s="106">
        <v>1016015</v>
      </c>
      <c r="G52" s="107">
        <v>460000</v>
      </c>
      <c r="H52" s="105" t="s">
        <v>70</v>
      </c>
      <c r="I52" s="105" t="s">
        <v>70</v>
      </c>
      <c r="J52" s="108">
        <v>45646</v>
      </c>
    </row>
    <row r="53" spans="1:10" ht="14.4">
      <c r="A53" s="105" t="s">
        <v>61</v>
      </c>
      <c r="B53" s="105" t="s">
        <v>154</v>
      </c>
      <c r="C53" s="105" t="s">
        <v>66</v>
      </c>
      <c r="D53" s="105" t="s">
        <v>88</v>
      </c>
      <c r="E53" s="105" t="s">
        <v>56</v>
      </c>
      <c r="F53" s="106">
        <v>1016019</v>
      </c>
      <c r="G53" s="107">
        <v>819000</v>
      </c>
      <c r="H53" s="105" t="s">
        <v>70</v>
      </c>
      <c r="I53" s="105" t="s">
        <v>70</v>
      </c>
      <c r="J53" s="108">
        <v>45646</v>
      </c>
    </row>
    <row r="54" spans="1:10" ht="14.4">
      <c r="A54" s="105" t="s">
        <v>102</v>
      </c>
      <c r="B54" s="105" t="s">
        <v>155</v>
      </c>
      <c r="C54" s="105" t="s">
        <v>103</v>
      </c>
      <c r="D54" s="105" t="s">
        <v>104</v>
      </c>
      <c r="E54" s="105" t="s">
        <v>56</v>
      </c>
      <c r="F54" s="106">
        <v>1015549</v>
      </c>
      <c r="G54" s="107">
        <v>555700</v>
      </c>
      <c r="H54" s="105" t="s">
        <v>59</v>
      </c>
      <c r="I54" s="105" t="s">
        <v>70</v>
      </c>
      <c r="J54" s="108">
        <v>45635</v>
      </c>
    </row>
    <row r="55" spans="1:10" ht="14.4">
      <c r="A55" s="105" t="s">
        <v>77</v>
      </c>
      <c r="B55" s="105" t="s">
        <v>156</v>
      </c>
      <c r="C55" s="105" t="s">
        <v>73</v>
      </c>
      <c r="D55" s="105" t="s">
        <v>92</v>
      </c>
      <c r="E55" s="105" t="s">
        <v>60</v>
      </c>
      <c r="F55" s="106">
        <v>1016172</v>
      </c>
      <c r="G55" s="107">
        <v>301000</v>
      </c>
      <c r="H55" s="105" t="s">
        <v>59</v>
      </c>
      <c r="I55" s="105" t="s">
        <v>70</v>
      </c>
      <c r="J55" s="108">
        <v>45656</v>
      </c>
    </row>
    <row r="56" spans="1:10" ht="14.4">
      <c r="A56" s="105" t="s">
        <v>77</v>
      </c>
      <c r="B56" s="105" t="s">
        <v>156</v>
      </c>
      <c r="C56" s="105" t="s">
        <v>62</v>
      </c>
      <c r="D56" s="105" t="s">
        <v>79</v>
      </c>
      <c r="E56" s="105" t="s">
        <v>60</v>
      </c>
      <c r="F56" s="106">
        <v>1016067</v>
      </c>
      <c r="G56" s="107">
        <v>1282500</v>
      </c>
      <c r="H56" s="105" t="s">
        <v>59</v>
      </c>
      <c r="I56" s="105" t="s">
        <v>70</v>
      </c>
      <c r="J56" s="108">
        <v>45649</v>
      </c>
    </row>
    <row r="57" spans="1:10" ht="14.4">
      <c r="A57" s="105" t="s">
        <v>77</v>
      </c>
      <c r="B57" s="105" t="s">
        <v>156</v>
      </c>
      <c r="C57" s="105" t="s">
        <v>62</v>
      </c>
      <c r="D57" s="105" t="s">
        <v>79</v>
      </c>
      <c r="E57" s="105" t="s">
        <v>78</v>
      </c>
      <c r="F57" s="106">
        <v>1016068</v>
      </c>
      <c r="G57" s="107">
        <v>625000</v>
      </c>
      <c r="H57" s="105" t="s">
        <v>59</v>
      </c>
      <c r="I57" s="105" t="s">
        <v>70</v>
      </c>
      <c r="J57" s="108">
        <v>45649</v>
      </c>
    </row>
    <row r="58" spans="1:10" ht="14.4">
      <c r="A58" s="105" t="s">
        <v>77</v>
      </c>
      <c r="B58" s="105" t="s">
        <v>156</v>
      </c>
      <c r="C58" s="105" t="s">
        <v>62</v>
      </c>
      <c r="D58" s="105" t="s">
        <v>79</v>
      </c>
      <c r="E58" s="105" t="s">
        <v>56</v>
      </c>
      <c r="F58" s="106">
        <v>1016077</v>
      </c>
      <c r="G58" s="107">
        <v>3950000</v>
      </c>
      <c r="H58" s="105" t="s">
        <v>59</v>
      </c>
      <c r="I58" s="105" t="s">
        <v>70</v>
      </c>
      <c r="J58" s="108">
        <v>45649</v>
      </c>
    </row>
    <row r="59" spans="1:10" ht="14.4">
      <c r="A59" s="105" t="s">
        <v>77</v>
      </c>
      <c r="B59" s="105" t="s">
        <v>156</v>
      </c>
      <c r="C59" s="105" t="s">
        <v>73</v>
      </c>
      <c r="D59" s="105" t="s">
        <v>92</v>
      </c>
      <c r="E59" s="105" t="s">
        <v>78</v>
      </c>
      <c r="F59" s="106">
        <v>1015630</v>
      </c>
      <c r="G59" s="107">
        <v>400000</v>
      </c>
      <c r="H59" s="105" t="s">
        <v>59</v>
      </c>
      <c r="I59" s="105" t="s">
        <v>70</v>
      </c>
      <c r="J59" s="108">
        <v>45637</v>
      </c>
    </row>
    <row r="60" spans="1:10" ht="14.4">
      <c r="A60" s="105" t="s">
        <v>77</v>
      </c>
      <c r="B60" s="105" t="s">
        <v>156</v>
      </c>
      <c r="C60" s="105" t="s">
        <v>62</v>
      </c>
      <c r="D60" s="105" t="s">
        <v>79</v>
      </c>
      <c r="E60" s="105" t="s">
        <v>78</v>
      </c>
      <c r="F60" s="106">
        <v>1015489</v>
      </c>
      <c r="G60" s="107">
        <v>1875420</v>
      </c>
      <c r="H60" s="105" t="s">
        <v>59</v>
      </c>
      <c r="I60" s="105" t="s">
        <v>70</v>
      </c>
      <c r="J60" s="108">
        <v>45632</v>
      </c>
    </row>
    <row r="61" spans="1:10" ht="14.4">
      <c r="A61" s="105" t="s">
        <v>77</v>
      </c>
      <c r="B61" s="105" t="s">
        <v>156</v>
      </c>
      <c r="C61" s="105" t="s">
        <v>73</v>
      </c>
      <c r="D61" s="105" t="s">
        <v>92</v>
      </c>
      <c r="E61" s="105" t="s">
        <v>56</v>
      </c>
      <c r="F61" s="106">
        <v>1015675</v>
      </c>
      <c r="G61" s="107">
        <v>620000</v>
      </c>
      <c r="H61" s="105" t="s">
        <v>59</v>
      </c>
      <c r="I61" s="105" t="s">
        <v>70</v>
      </c>
      <c r="J61" s="108">
        <v>45638</v>
      </c>
    </row>
    <row r="62" spans="1:10" ht="14.4">
      <c r="A62" s="105" t="s">
        <v>77</v>
      </c>
      <c r="B62" s="105" t="s">
        <v>156</v>
      </c>
      <c r="C62" s="105" t="s">
        <v>62</v>
      </c>
      <c r="D62" s="105" t="s">
        <v>79</v>
      </c>
      <c r="E62" s="105" t="s">
        <v>56</v>
      </c>
      <c r="F62" s="106">
        <v>1015826</v>
      </c>
      <c r="G62" s="107">
        <v>1045000</v>
      </c>
      <c r="H62" s="105" t="s">
        <v>59</v>
      </c>
      <c r="I62" s="105" t="s">
        <v>70</v>
      </c>
      <c r="J62" s="108">
        <v>45642</v>
      </c>
    </row>
    <row r="63" spans="1:10" ht="14.4">
      <c r="A63" s="105" t="s">
        <v>77</v>
      </c>
      <c r="B63" s="105" t="s">
        <v>156</v>
      </c>
      <c r="C63" s="105" t="s">
        <v>62</v>
      </c>
      <c r="D63" s="105" t="s">
        <v>79</v>
      </c>
      <c r="E63" s="105" t="s">
        <v>56</v>
      </c>
      <c r="F63" s="106">
        <v>1015700</v>
      </c>
      <c r="G63" s="107">
        <v>2389916</v>
      </c>
      <c r="H63" s="105" t="s">
        <v>59</v>
      </c>
      <c r="I63" s="105" t="s">
        <v>70</v>
      </c>
      <c r="J63" s="108">
        <v>45639</v>
      </c>
    </row>
    <row r="64" spans="1:10" ht="14.4">
      <c r="A64" s="105" t="s">
        <v>77</v>
      </c>
      <c r="B64" s="105" t="s">
        <v>156</v>
      </c>
      <c r="C64" s="105" t="s">
        <v>62</v>
      </c>
      <c r="D64" s="105" t="s">
        <v>79</v>
      </c>
      <c r="E64" s="105" t="s">
        <v>60</v>
      </c>
      <c r="F64" s="106">
        <v>1015897</v>
      </c>
      <c r="G64" s="107">
        <v>235000</v>
      </c>
      <c r="H64" s="105" t="s">
        <v>59</v>
      </c>
      <c r="I64" s="105" t="s">
        <v>70</v>
      </c>
      <c r="J64" s="108">
        <v>45643</v>
      </c>
    </row>
    <row r="65" spans="1:10" ht="14.4">
      <c r="A65" s="105" t="s">
        <v>77</v>
      </c>
      <c r="B65" s="105" t="s">
        <v>156</v>
      </c>
      <c r="C65" s="105" t="s">
        <v>62</v>
      </c>
      <c r="D65" s="105" t="s">
        <v>79</v>
      </c>
      <c r="E65" s="105" t="s">
        <v>56</v>
      </c>
      <c r="F65" s="106">
        <v>1015985</v>
      </c>
      <c r="G65" s="107">
        <v>980000</v>
      </c>
      <c r="H65" s="105" t="s">
        <v>59</v>
      </c>
      <c r="I65" s="105" t="s">
        <v>70</v>
      </c>
      <c r="J65" s="108">
        <v>45646</v>
      </c>
    </row>
    <row r="66" spans="1:10" ht="14.4">
      <c r="A66" s="105" t="s">
        <v>77</v>
      </c>
      <c r="B66" s="105" t="s">
        <v>156</v>
      </c>
      <c r="C66" s="105" t="s">
        <v>62</v>
      </c>
      <c r="D66" s="105" t="s">
        <v>79</v>
      </c>
      <c r="E66" s="105" t="s">
        <v>60</v>
      </c>
      <c r="F66" s="106">
        <v>1015578</v>
      </c>
      <c r="G66" s="107">
        <v>2025000</v>
      </c>
      <c r="H66" s="105" t="s">
        <v>59</v>
      </c>
      <c r="I66" s="105" t="s">
        <v>70</v>
      </c>
      <c r="J66" s="108">
        <v>45636</v>
      </c>
    </row>
    <row r="67" spans="1:10" ht="14.4">
      <c r="A67" s="105" t="s">
        <v>77</v>
      </c>
      <c r="B67" s="105" t="s">
        <v>156</v>
      </c>
      <c r="C67" s="105" t="s">
        <v>62</v>
      </c>
      <c r="D67" s="105" t="s">
        <v>79</v>
      </c>
      <c r="E67" s="105" t="s">
        <v>60</v>
      </c>
      <c r="F67" s="106">
        <v>1015575</v>
      </c>
      <c r="G67" s="107">
        <v>610375</v>
      </c>
      <c r="H67" s="105" t="s">
        <v>59</v>
      </c>
      <c r="I67" s="105" t="s">
        <v>70</v>
      </c>
      <c r="J67" s="108">
        <v>45636</v>
      </c>
    </row>
    <row r="68" spans="1:10" ht="14.4">
      <c r="A68" s="105" t="s">
        <v>77</v>
      </c>
      <c r="B68" s="105" t="s">
        <v>156</v>
      </c>
      <c r="C68" s="105" t="s">
        <v>62</v>
      </c>
      <c r="D68" s="105" t="s">
        <v>79</v>
      </c>
      <c r="E68" s="105" t="s">
        <v>56</v>
      </c>
      <c r="F68" s="106">
        <v>1015886</v>
      </c>
      <c r="G68" s="107">
        <v>957500</v>
      </c>
      <c r="H68" s="105" t="s">
        <v>59</v>
      </c>
      <c r="I68" s="105" t="s">
        <v>70</v>
      </c>
      <c r="J68" s="108">
        <v>45643</v>
      </c>
    </row>
    <row r="69" spans="1:10" ht="14.4">
      <c r="A69" s="105" t="s">
        <v>82</v>
      </c>
      <c r="B69" s="105" t="s">
        <v>157</v>
      </c>
      <c r="C69" s="105" t="s">
        <v>68</v>
      </c>
      <c r="D69" s="105" t="s">
        <v>84</v>
      </c>
      <c r="E69" s="105" t="s">
        <v>83</v>
      </c>
      <c r="F69" s="106">
        <v>1016071</v>
      </c>
      <c r="G69" s="107">
        <v>700000</v>
      </c>
      <c r="H69" s="105" t="s">
        <v>59</v>
      </c>
      <c r="I69" s="105" t="s">
        <v>70</v>
      </c>
      <c r="J69" s="108">
        <v>45649</v>
      </c>
    </row>
    <row r="70" spans="1:10" ht="14.4">
      <c r="A70" s="105" t="s">
        <v>82</v>
      </c>
      <c r="B70" s="105" t="s">
        <v>157</v>
      </c>
      <c r="C70" s="105" t="s">
        <v>68</v>
      </c>
      <c r="D70" s="105" t="s">
        <v>84</v>
      </c>
      <c r="E70" s="105" t="s">
        <v>56</v>
      </c>
      <c r="F70" s="106">
        <v>1015993</v>
      </c>
      <c r="G70" s="107">
        <v>650000</v>
      </c>
      <c r="H70" s="105" t="s">
        <v>59</v>
      </c>
      <c r="I70" s="105" t="s">
        <v>70</v>
      </c>
      <c r="J70" s="108">
        <v>45646</v>
      </c>
    </row>
    <row r="71" spans="1:10" ht="14.4">
      <c r="A71" s="105" t="s">
        <v>82</v>
      </c>
      <c r="B71" s="105" t="s">
        <v>157</v>
      </c>
      <c r="C71" s="105" t="s">
        <v>86</v>
      </c>
      <c r="D71" s="105" t="s">
        <v>94</v>
      </c>
      <c r="E71" s="105" t="s">
        <v>56</v>
      </c>
      <c r="F71" s="106">
        <v>1015821</v>
      </c>
      <c r="G71" s="107">
        <v>530000</v>
      </c>
      <c r="H71" s="105" t="s">
        <v>59</v>
      </c>
      <c r="I71" s="105" t="s">
        <v>70</v>
      </c>
      <c r="J71" s="108">
        <v>45642</v>
      </c>
    </row>
    <row r="72" spans="1:10" ht="14.4">
      <c r="A72" s="105" t="s">
        <v>82</v>
      </c>
      <c r="B72" s="105" t="s">
        <v>157</v>
      </c>
      <c r="C72" s="105" t="s">
        <v>86</v>
      </c>
      <c r="D72" s="105" t="s">
        <v>93</v>
      </c>
      <c r="E72" s="105" t="s">
        <v>56</v>
      </c>
      <c r="F72" s="106">
        <v>1016189</v>
      </c>
      <c r="G72" s="107">
        <v>1100000</v>
      </c>
      <c r="H72" s="105" t="s">
        <v>59</v>
      </c>
      <c r="I72" s="105" t="s">
        <v>70</v>
      </c>
      <c r="J72" s="108">
        <v>45657</v>
      </c>
    </row>
    <row r="73" spans="1:10" ht="14.4">
      <c r="A73" s="105" t="s">
        <v>82</v>
      </c>
      <c r="B73" s="105" t="s">
        <v>157</v>
      </c>
      <c r="C73" s="105" t="s">
        <v>68</v>
      </c>
      <c r="D73" s="105" t="s">
        <v>84</v>
      </c>
      <c r="E73" s="105" t="s">
        <v>56</v>
      </c>
      <c r="F73" s="106">
        <v>1016079</v>
      </c>
      <c r="G73" s="107">
        <v>1050000</v>
      </c>
      <c r="H73" s="105" t="s">
        <v>59</v>
      </c>
      <c r="I73" s="105" t="s">
        <v>70</v>
      </c>
      <c r="J73" s="108">
        <v>45649</v>
      </c>
    </row>
    <row r="74" spans="1:10" ht="14.4">
      <c r="A74" s="105" t="s">
        <v>75</v>
      </c>
      <c r="B74" s="105" t="s">
        <v>158</v>
      </c>
      <c r="C74" s="105" t="s">
        <v>68</v>
      </c>
      <c r="D74" s="105" t="s">
        <v>76</v>
      </c>
      <c r="E74" s="105" t="s">
        <v>60</v>
      </c>
      <c r="F74" s="106">
        <v>1015683</v>
      </c>
      <c r="G74" s="107">
        <v>552000</v>
      </c>
      <c r="H74" s="105" t="s">
        <v>59</v>
      </c>
      <c r="I74" s="105" t="s">
        <v>70</v>
      </c>
      <c r="J74" s="108">
        <v>45638</v>
      </c>
    </row>
    <row r="75" spans="1:10" ht="14.4">
      <c r="A75" s="105" t="s">
        <v>75</v>
      </c>
      <c r="B75" s="105" t="s">
        <v>158</v>
      </c>
      <c r="C75" s="105" t="s">
        <v>68</v>
      </c>
      <c r="D75" s="105" t="s">
        <v>76</v>
      </c>
      <c r="E75" s="105" t="s">
        <v>56</v>
      </c>
      <c r="F75" s="106">
        <v>1015483</v>
      </c>
      <c r="G75" s="107">
        <v>445000</v>
      </c>
      <c r="H75" s="105" t="s">
        <v>59</v>
      </c>
      <c r="I75" s="105" t="s">
        <v>70</v>
      </c>
      <c r="J75" s="108">
        <v>45631</v>
      </c>
    </row>
    <row r="76" spans="1:10" ht="14.4">
      <c r="A76" s="105" t="s">
        <v>75</v>
      </c>
      <c r="B76" s="105" t="s">
        <v>158</v>
      </c>
      <c r="C76" s="105" t="s">
        <v>68</v>
      </c>
      <c r="D76" s="105" t="s">
        <v>76</v>
      </c>
      <c r="E76" s="105" t="s">
        <v>56</v>
      </c>
      <c r="F76" s="106">
        <v>1015988</v>
      </c>
      <c r="G76" s="107">
        <v>542450</v>
      </c>
      <c r="H76" s="105" t="s">
        <v>70</v>
      </c>
      <c r="I76" s="105" t="s">
        <v>70</v>
      </c>
      <c r="J76" s="108">
        <v>45646</v>
      </c>
    </row>
    <row r="77" spans="1:10" ht="14.4">
      <c r="A77" s="105" t="s">
        <v>75</v>
      </c>
      <c r="B77" s="105" t="s">
        <v>158</v>
      </c>
      <c r="C77" s="105" t="s">
        <v>68</v>
      </c>
      <c r="D77" s="105" t="s">
        <v>80</v>
      </c>
      <c r="E77" s="105" t="s">
        <v>56</v>
      </c>
      <c r="F77" s="106">
        <v>1016022</v>
      </c>
      <c r="G77" s="107">
        <v>650000</v>
      </c>
      <c r="H77" s="105" t="s">
        <v>59</v>
      </c>
      <c r="I77" s="105" t="s">
        <v>70</v>
      </c>
      <c r="J77" s="108">
        <v>45646</v>
      </c>
    </row>
    <row r="78" spans="1:10" ht="14.4">
      <c r="A78" s="105" t="s">
        <v>75</v>
      </c>
      <c r="B78" s="105" t="s">
        <v>158</v>
      </c>
      <c r="C78" s="105" t="s">
        <v>68</v>
      </c>
      <c r="D78" s="105" t="s">
        <v>76</v>
      </c>
      <c r="E78" s="105" t="s">
        <v>56</v>
      </c>
      <c r="F78" s="106">
        <v>1015357</v>
      </c>
      <c r="G78" s="107">
        <v>250000</v>
      </c>
      <c r="H78" s="105" t="s">
        <v>59</v>
      </c>
      <c r="I78" s="105" t="s">
        <v>70</v>
      </c>
      <c r="J78" s="108">
        <v>45628</v>
      </c>
    </row>
    <row r="79" spans="1:10" ht="14.4">
      <c r="A79" s="105" t="s">
        <v>75</v>
      </c>
      <c r="B79" s="105" t="s">
        <v>158</v>
      </c>
      <c r="C79" s="105" t="s">
        <v>68</v>
      </c>
      <c r="D79" s="105" t="s">
        <v>76</v>
      </c>
      <c r="E79" s="105" t="s">
        <v>56</v>
      </c>
      <c r="F79" s="106">
        <v>1015645</v>
      </c>
      <c r="G79" s="107">
        <v>440000</v>
      </c>
      <c r="H79" s="105" t="s">
        <v>59</v>
      </c>
      <c r="I79" s="105" t="s">
        <v>70</v>
      </c>
      <c r="J79" s="108">
        <v>45637</v>
      </c>
    </row>
    <row r="80" spans="1:10" ht="14.4">
      <c r="A80" s="105" t="s">
        <v>75</v>
      </c>
      <c r="B80" s="105" t="s">
        <v>158</v>
      </c>
      <c r="C80" s="105" t="s">
        <v>103</v>
      </c>
      <c r="D80" s="105" t="s">
        <v>109</v>
      </c>
      <c r="E80" s="105" t="s">
        <v>56</v>
      </c>
      <c r="F80" s="106">
        <v>1015634</v>
      </c>
      <c r="G80" s="107">
        <v>755000</v>
      </c>
      <c r="H80" s="105" t="s">
        <v>59</v>
      </c>
      <c r="I80" s="105" t="s">
        <v>70</v>
      </c>
      <c r="J80" s="108">
        <v>45637</v>
      </c>
    </row>
    <row r="81" spans="1:10" ht="14.4">
      <c r="A81" s="105" t="s">
        <v>75</v>
      </c>
      <c r="B81" s="105" t="s">
        <v>158</v>
      </c>
      <c r="C81" s="105" t="s">
        <v>73</v>
      </c>
      <c r="D81" s="105" t="s">
        <v>100</v>
      </c>
      <c r="E81" s="105" t="s">
        <v>56</v>
      </c>
      <c r="F81" s="106">
        <v>1015530</v>
      </c>
      <c r="G81" s="107">
        <v>852000</v>
      </c>
      <c r="H81" s="105" t="s">
        <v>59</v>
      </c>
      <c r="I81" s="105" t="s">
        <v>70</v>
      </c>
      <c r="J81" s="108">
        <v>45635</v>
      </c>
    </row>
    <row r="82" spans="1:10" ht="14.4">
      <c r="A82" s="105" t="s">
        <v>75</v>
      </c>
      <c r="B82" s="105" t="s">
        <v>158</v>
      </c>
      <c r="C82" s="105" t="s">
        <v>68</v>
      </c>
      <c r="D82" s="105" t="s">
        <v>76</v>
      </c>
      <c r="E82" s="105" t="s">
        <v>56</v>
      </c>
      <c r="F82" s="106">
        <v>1015953</v>
      </c>
      <c r="G82" s="107">
        <v>730075</v>
      </c>
      <c r="H82" s="105" t="s">
        <v>70</v>
      </c>
      <c r="I82" s="105" t="s">
        <v>70</v>
      </c>
      <c r="J82" s="108">
        <v>45645</v>
      </c>
    </row>
    <row r="83" spans="1:10" ht="14.4">
      <c r="A83" s="105" t="s">
        <v>75</v>
      </c>
      <c r="B83" s="105" t="s">
        <v>158</v>
      </c>
      <c r="C83" s="105" t="s">
        <v>68</v>
      </c>
      <c r="D83" s="105" t="s">
        <v>76</v>
      </c>
      <c r="E83" s="105" t="s">
        <v>60</v>
      </c>
      <c r="F83" s="106">
        <v>1015537</v>
      </c>
      <c r="G83" s="107">
        <v>530000</v>
      </c>
      <c r="H83" s="105" t="s">
        <v>59</v>
      </c>
      <c r="I83" s="105" t="s">
        <v>70</v>
      </c>
      <c r="J83" s="108">
        <v>45635</v>
      </c>
    </row>
    <row r="84" spans="1:10" ht="14.4">
      <c r="A84" s="105" t="s">
        <v>75</v>
      </c>
      <c r="B84" s="105" t="s">
        <v>158</v>
      </c>
      <c r="C84" s="105" t="s">
        <v>68</v>
      </c>
      <c r="D84" s="105" t="s">
        <v>76</v>
      </c>
      <c r="E84" s="105" t="s">
        <v>56</v>
      </c>
      <c r="F84" s="106">
        <v>1015921</v>
      </c>
      <c r="G84" s="107">
        <v>439000</v>
      </c>
      <c r="H84" s="105" t="s">
        <v>59</v>
      </c>
      <c r="I84" s="105" t="s">
        <v>70</v>
      </c>
      <c r="J84" s="108">
        <v>45644</v>
      </c>
    </row>
    <row r="85" spans="1:10" ht="14.4">
      <c r="A85" s="105" t="s">
        <v>64</v>
      </c>
      <c r="B85" s="105" t="s">
        <v>159</v>
      </c>
      <c r="C85" s="105" t="s">
        <v>57</v>
      </c>
      <c r="D85" s="105" t="s">
        <v>65</v>
      </c>
      <c r="E85" s="105" t="s">
        <v>56</v>
      </c>
      <c r="F85" s="106">
        <v>1016023</v>
      </c>
      <c r="G85" s="107">
        <v>295000</v>
      </c>
      <c r="H85" s="105" t="s">
        <v>59</v>
      </c>
      <c r="I85" s="105" t="s">
        <v>70</v>
      </c>
      <c r="J85" s="108">
        <v>45646</v>
      </c>
    </row>
    <row r="86" spans="1:10" ht="14.4">
      <c r="A86" s="105" t="s">
        <v>64</v>
      </c>
      <c r="B86" s="105" t="s">
        <v>159</v>
      </c>
      <c r="C86" s="105" t="s">
        <v>57</v>
      </c>
      <c r="D86" s="105" t="s">
        <v>65</v>
      </c>
      <c r="E86" s="105" t="s">
        <v>56</v>
      </c>
      <c r="F86" s="106">
        <v>1015956</v>
      </c>
      <c r="G86" s="107">
        <v>685000</v>
      </c>
      <c r="H86" s="105" t="s">
        <v>59</v>
      </c>
      <c r="I86" s="105" t="s">
        <v>70</v>
      </c>
      <c r="J86" s="108">
        <v>45645</v>
      </c>
    </row>
    <row r="87" spans="1:10" ht="14.4">
      <c r="A87" s="105" t="s">
        <v>64</v>
      </c>
      <c r="B87" s="105" t="s">
        <v>159</v>
      </c>
      <c r="C87" s="105" t="s">
        <v>57</v>
      </c>
      <c r="D87" s="105" t="s">
        <v>65</v>
      </c>
      <c r="E87" s="105" t="s">
        <v>56</v>
      </c>
      <c r="F87" s="106">
        <v>1015532</v>
      </c>
      <c r="G87" s="107">
        <v>385000</v>
      </c>
      <c r="H87" s="105" t="s">
        <v>59</v>
      </c>
      <c r="I87" s="105" t="s">
        <v>70</v>
      </c>
      <c r="J87" s="108">
        <v>45635</v>
      </c>
    </row>
    <row r="88" spans="1:10" ht="14.4">
      <c r="A88" s="105" t="s">
        <v>64</v>
      </c>
      <c r="B88" s="105" t="s">
        <v>159</v>
      </c>
      <c r="C88" s="105" t="s">
        <v>57</v>
      </c>
      <c r="D88" s="105" t="s">
        <v>65</v>
      </c>
      <c r="E88" s="105" t="s">
        <v>56</v>
      </c>
      <c r="F88" s="106">
        <v>1015445</v>
      </c>
      <c r="G88" s="107">
        <v>1850000</v>
      </c>
      <c r="H88" s="105" t="s">
        <v>59</v>
      </c>
      <c r="I88" s="105" t="s">
        <v>70</v>
      </c>
      <c r="J88" s="108">
        <v>45630</v>
      </c>
    </row>
    <row r="89" spans="1:10" ht="14.4">
      <c r="A89" s="105" t="s">
        <v>64</v>
      </c>
      <c r="B89" s="105" t="s">
        <v>159</v>
      </c>
      <c r="C89" s="105" t="s">
        <v>57</v>
      </c>
      <c r="D89" s="105" t="s">
        <v>65</v>
      </c>
      <c r="E89" s="105" t="s">
        <v>111</v>
      </c>
      <c r="F89" s="106">
        <v>1015370</v>
      </c>
      <c r="G89" s="107">
        <v>347000</v>
      </c>
      <c r="H89" s="105" t="s">
        <v>59</v>
      </c>
      <c r="I89" s="105" t="s">
        <v>70</v>
      </c>
      <c r="J89" s="108">
        <v>45628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2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22</v>
      </c>
    </row>
    <row r="2" spans="1:12" ht="28.8">
      <c r="A2" s="109" t="s">
        <v>72</v>
      </c>
      <c r="B2" s="109" t="s">
        <v>152</v>
      </c>
      <c r="C2" s="109" t="s">
        <v>117</v>
      </c>
      <c r="D2" s="109" t="s">
        <v>116</v>
      </c>
      <c r="E2" s="110">
        <v>1016090</v>
      </c>
      <c r="F2" s="111">
        <v>446682</v>
      </c>
      <c r="G2" s="112">
        <v>45650</v>
      </c>
      <c r="H2" s="109" t="s">
        <v>118</v>
      </c>
    </row>
    <row r="3" spans="1:12" ht="28.8">
      <c r="A3" s="109" t="s">
        <v>72</v>
      </c>
      <c r="B3" s="109" t="s">
        <v>152</v>
      </c>
      <c r="C3" s="109" t="s">
        <v>114</v>
      </c>
      <c r="D3" s="109" t="s">
        <v>119</v>
      </c>
      <c r="E3" s="110">
        <v>1015574</v>
      </c>
      <c r="F3" s="111">
        <v>400000</v>
      </c>
      <c r="G3" s="112">
        <v>45636</v>
      </c>
      <c r="H3" s="109" t="s">
        <v>118</v>
      </c>
    </row>
    <row r="4" spans="1:12" ht="14.4">
      <c r="A4" s="109" t="s">
        <v>72</v>
      </c>
      <c r="B4" s="109" t="s">
        <v>152</v>
      </c>
      <c r="C4" s="109" t="s">
        <v>114</v>
      </c>
      <c r="D4" s="109" t="s">
        <v>113</v>
      </c>
      <c r="E4" s="110">
        <v>1016046</v>
      </c>
      <c r="F4" s="111">
        <v>309000</v>
      </c>
      <c r="G4" s="112">
        <v>45649</v>
      </c>
      <c r="H4" s="109" t="s">
        <v>115</v>
      </c>
    </row>
    <row r="5" spans="1:12" ht="14.4">
      <c r="A5" s="109" t="s">
        <v>55</v>
      </c>
      <c r="B5" s="109" t="s">
        <v>153</v>
      </c>
      <c r="C5" s="109" t="s">
        <v>114</v>
      </c>
      <c r="D5" s="109" t="s">
        <v>120</v>
      </c>
      <c r="E5" s="110">
        <v>1016203</v>
      </c>
      <c r="F5" s="111">
        <v>150000</v>
      </c>
      <c r="G5" s="112">
        <v>45657</v>
      </c>
      <c r="H5" s="109" t="s">
        <v>121</v>
      </c>
    </row>
    <row r="6" spans="1:12" ht="14.4">
      <c r="A6" s="109" t="s">
        <v>61</v>
      </c>
      <c r="B6" s="109" t="s">
        <v>154</v>
      </c>
      <c r="C6" s="109" t="s">
        <v>130</v>
      </c>
      <c r="D6" s="109" t="s">
        <v>112</v>
      </c>
      <c r="E6" s="110">
        <v>1015704</v>
      </c>
      <c r="F6" s="111">
        <v>1500000</v>
      </c>
      <c r="G6" s="112">
        <v>45639</v>
      </c>
      <c r="H6" s="109" t="s">
        <v>135</v>
      </c>
    </row>
    <row r="7" spans="1:12" ht="14.4">
      <c r="A7" s="109" t="s">
        <v>61</v>
      </c>
      <c r="B7" s="109" t="s">
        <v>154</v>
      </c>
      <c r="C7" s="109" t="s">
        <v>114</v>
      </c>
      <c r="D7" s="109" t="s">
        <v>122</v>
      </c>
      <c r="E7" s="110">
        <v>1016156</v>
      </c>
      <c r="F7" s="111">
        <v>704000</v>
      </c>
      <c r="G7" s="112">
        <v>45656</v>
      </c>
      <c r="H7" s="109" t="s">
        <v>123</v>
      </c>
    </row>
    <row r="8" spans="1:12" ht="14.4">
      <c r="A8" s="109" t="s">
        <v>61</v>
      </c>
      <c r="B8" s="109" t="s">
        <v>154</v>
      </c>
      <c r="C8" s="109" t="s">
        <v>114</v>
      </c>
      <c r="D8" s="109" t="s">
        <v>124</v>
      </c>
      <c r="E8" s="110">
        <v>1016103</v>
      </c>
      <c r="F8" s="111">
        <v>380000</v>
      </c>
      <c r="G8" s="112">
        <v>45652</v>
      </c>
      <c r="H8" s="109" t="s">
        <v>125</v>
      </c>
    </row>
    <row r="9" spans="1:12" ht="14.4">
      <c r="A9" s="109" t="s">
        <v>61</v>
      </c>
      <c r="B9" s="109" t="s">
        <v>154</v>
      </c>
      <c r="C9" s="109" t="s">
        <v>127</v>
      </c>
      <c r="D9" s="109" t="s">
        <v>126</v>
      </c>
      <c r="E9" s="110">
        <v>1016114</v>
      </c>
      <c r="F9" s="111">
        <v>650000</v>
      </c>
      <c r="G9" s="112">
        <v>45652</v>
      </c>
      <c r="H9" s="109" t="s">
        <v>128</v>
      </c>
    </row>
    <row r="10" spans="1:12" ht="14.4">
      <c r="A10" s="109" t="s">
        <v>61</v>
      </c>
      <c r="B10" s="109" t="s">
        <v>154</v>
      </c>
      <c r="C10" s="109" t="s">
        <v>130</v>
      </c>
      <c r="D10" s="109" t="s">
        <v>129</v>
      </c>
      <c r="E10" s="110">
        <v>1016142</v>
      </c>
      <c r="F10" s="111">
        <v>12000000</v>
      </c>
      <c r="G10" s="112">
        <v>45653</v>
      </c>
      <c r="H10" s="109" t="s">
        <v>131</v>
      </c>
    </row>
    <row r="11" spans="1:12" ht="28.8">
      <c r="A11" s="109" t="s">
        <v>61</v>
      </c>
      <c r="B11" s="109" t="s">
        <v>154</v>
      </c>
      <c r="C11" s="109" t="s">
        <v>114</v>
      </c>
      <c r="D11" s="109" t="s">
        <v>132</v>
      </c>
      <c r="E11" s="110">
        <v>1016188</v>
      </c>
      <c r="F11" s="111">
        <v>467000</v>
      </c>
      <c r="G11" s="112">
        <v>45657</v>
      </c>
      <c r="H11" s="109" t="s">
        <v>118</v>
      </c>
    </row>
    <row r="12" spans="1:12" ht="14.4">
      <c r="A12" s="109" t="s">
        <v>61</v>
      </c>
      <c r="B12" s="109" t="s">
        <v>154</v>
      </c>
      <c r="C12" s="109" t="s">
        <v>114</v>
      </c>
      <c r="D12" s="109" t="s">
        <v>133</v>
      </c>
      <c r="E12" s="110">
        <v>1015949</v>
      </c>
      <c r="F12" s="111">
        <v>2160000</v>
      </c>
      <c r="G12" s="112">
        <v>45645</v>
      </c>
      <c r="H12" s="109" t="s">
        <v>134</v>
      </c>
    </row>
    <row r="13" spans="1:12" ht="14.4">
      <c r="A13" s="109" t="s">
        <v>77</v>
      </c>
      <c r="B13" s="109" t="s">
        <v>156</v>
      </c>
      <c r="C13" s="109" t="s">
        <v>139</v>
      </c>
      <c r="D13" s="109" t="s">
        <v>138</v>
      </c>
      <c r="E13" s="110">
        <v>1016130</v>
      </c>
      <c r="F13" s="111">
        <v>125000</v>
      </c>
      <c r="G13" s="112">
        <v>45653</v>
      </c>
      <c r="H13" s="109" t="s">
        <v>140</v>
      </c>
    </row>
    <row r="14" spans="1:12" ht="14.4">
      <c r="A14" s="109" t="s">
        <v>77</v>
      </c>
      <c r="B14" s="109" t="s">
        <v>156</v>
      </c>
      <c r="C14" s="109" t="s">
        <v>130</v>
      </c>
      <c r="D14" s="109" t="s">
        <v>136</v>
      </c>
      <c r="E14" s="110">
        <v>1015722</v>
      </c>
      <c r="F14" s="111">
        <v>5823500</v>
      </c>
      <c r="G14" s="112">
        <v>45639</v>
      </c>
      <c r="H14" s="109" t="s">
        <v>137</v>
      </c>
    </row>
    <row r="15" spans="1:12" ht="14.4">
      <c r="A15" s="109" t="s">
        <v>82</v>
      </c>
      <c r="B15" s="109" t="s">
        <v>157</v>
      </c>
      <c r="C15" s="109" t="s">
        <v>83</v>
      </c>
      <c r="D15" s="109" t="s">
        <v>141</v>
      </c>
      <c r="E15" s="110">
        <v>1016182</v>
      </c>
      <c r="F15" s="111">
        <v>4000000</v>
      </c>
      <c r="G15" s="112">
        <v>45657</v>
      </c>
      <c r="H15" s="109" t="s">
        <v>142</v>
      </c>
    </row>
    <row r="16" spans="1:12" ht="14.4">
      <c r="A16" s="109" t="s">
        <v>82</v>
      </c>
      <c r="B16" s="109" t="s">
        <v>157</v>
      </c>
      <c r="C16" s="109" t="s">
        <v>139</v>
      </c>
      <c r="D16" s="109" t="s">
        <v>143</v>
      </c>
      <c r="E16" s="110">
        <v>1016065</v>
      </c>
      <c r="F16" s="111">
        <v>50000</v>
      </c>
      <c r="G16" s="112">
        <v>45649</v>
      </c>
      <c r="H16" s="109" t="s">
        <v>121</v>
      </c>
    </row>
    <row r="17" spans="1:8" ht="14.4">
      <c r="A17" s="109" t="s">
        <v>82</v>
      </c>
      <c r="B17" s="109" t="s">
        <v>157</v>
      </c>
      <c r="C17" s="109" t="s">
        <v>139</v>
      </c>
      <c r="D17" s="109" t="s">
        <v>144</v>
      </c>
      <c r="E17" s="110">
        <v>1015499</v>
      </c>
      <c r="F17" s="111">
        <v>200000</v>
      </c>
      <c r="G17" s="112">
        <v>45632</v>
      </c>
      <c r="H17" s="109" t="s">
        <v>121</v>
      </c>
    </row>
    <row r="18" spans="1:8" ht="14.4">
      <c r="A18" s="109" t="s">
        <v>75</v>
      </c>
      <c r="B18" s="109" t="s">
        <v>158</v>
      </c>
      <c r="C18" s="109" t="s">
        <v>127</v>
      </c>
      <c r="D18" s="109" t="s">
        <v>145</v>
      </c>
      <c r="E18" s="110">
        <v>1015486</v>
      </c>
      <c r="F18" s="111">
        <v>700000</v>
      </c>
      <c r="G18" s="112">
        <v>45632</v>
      </c>
      <c r="H18" s="109" t="s">
        <v>146</v>
      </c>
    </row>
    <row r="19" spans="1:8" ht="28.8">
      <c r="A19" s="109" t="s">
        <v>75</v>
      </c>
      <c r="B19" s="109" t="s">
        <v>158</v>
      </c>
      <c r="C19" s="109" t="s">
        <v>127</v>
      </c>
      <c r="D19" s="109" t="s">
        <v>147</v>
      </c>
      <c r="E19" s="110">
        <v>1015714</v>
      </c>
      <c r="F19" s="111">
        <v>550000</v>
      </c>
      <c r="G19" s="112">
        <v>45639</v>
      </c>
      <c r="H19" s="109" t="s">
        <v>148</v>
      </c>
    </row>
    <row r="20" spans="1:8" ht="14.4">
      <c r="A20" s="109" t="s">
        <v>75</v>
      </c>
      <c r="B20" s="109" t="s">
        <v>158</v>
      </c>
      <c r="C20" s="109" t="s">
        <v>114</v>
      </c>
      <c r="D20" s="109" t="s">
        <v>149</v>
      </c>
      <c r="E20" s="110">
        <v>1016040</v>
      </c>
      <c r="F20" s="111">
        <v>500000</v>
      </c>
      <c r="G20" s="112">
        <v>45649</v>
      </c>
      <c r="H20" s="109" t="s">
        <v>150</v>
      </c>
    </row>
    <row r="21" spans="1:8" ht="14.4">
      <c r="A21" s="109" t="s">
        <v>64</v>
      </c>
      <c r="B21" s="109" t="s">
        <v>159</v>
      </c>
      <c r="C21" s="109" t="s">
        <v>127</v>
      </c>
      <c r="D21" s="109" t="s">
        <v>81</v>
      </c>
      <c r="E21" s="110">
        <v>1016024</v>
      </c>
      <c r="F21" s="111">
        <v>297567.28000000003</v>
      </c>
      <c r="G21" s="112">
        <v>45646</v>
      </c>
      <c r="H21" s="109" t="s">
        <v>151</v>
      </c>
    </row>
    <row r="22" spans="1:8" ht="14.4">
      <c r="A22" s="109" t="s">
        <v>64</v>
      </c>
      <c r="B22" s="109" t="s">
        <v>159</v>
      </c>
      <c r="C22" s="109" t="s">
        <v>130</v>
      </c>
      <c r="D22" s="109" t="s">
        <v>101</v>
      </c>
      <c r="E22" s="110">
        <v>1015533</v>
      </c>
      <c r="F22" s="111">
        <v>1125000</v>
      </c>
      <c r="G22" s="112">
        <v>45635</v>
      </c>
      <c r="H22" s="109" t="s">
        <v>135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1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110</v>
      </c>
    </row>
    <row r="2" spans="1:12" ht="12.75" customHeight="1">
      <c r="A2" s="113" t="s">
        <v>72</v>
      </c>
      <c r="B2" s="113" t="s">
        <v>152</v>
      </c>
      <c r="C2" s="114">
        <v>430000</v>
      </c>
      <c r="D2" s="115">
        <v>45644</v>
      </c>
      <c r="E2" s="113" t="s">
        <v>160</v>
      </c>
    </row>
    <row r="3" spans="1:12" ht="12.75" customHeight="1">
      <c r="A3" s="113" t="s">
        <v>72</v>
      </c>
      <c r="B3" s="113" t="s">
        <v>152</v>
      </c>
      <c r="C3" s="114">
        <v>400000</v>
      </c>
      <c r="D3" s="115">
        <v>45636</v>
      </c>
      <c r="E3" s="113" t="s">
        <v>161</v>
      </c>
    </row>
    <row r="4" spans="1:12" ht="12.75" customHeight="1">
      <c r="A4" s="113" t="s">
        <v>72</v>
      </c>
      <c r="B4" s="113" t="s">
        <v>152</v>
      </c>
      <c r="C4" s="114">
        <v>300000</v>
      </c>
      <c r="D4" s="115">
        <v>45645</v>
      </c>
      <c r="E4" s="113" t="s">
        <v>160</v>
      </c>
    </row>
    <row r="5" spans="1:12" ht="12.75" customHeight="1">
      <c r="A5" s="113" t="s">
        <v>72</v>
      </c>
      <c r="B5" s="113" t="s">
        <v>152</v>
      </c>
      <c r="C5" s="114">
        <v>239000</v>
      </c>
      <c r="D5" s="115">
        <v>45645</v>
      </c>
      <c r="E5" s="113" t="s">
        <v>160</v>
      </c>
    </row>
    <row r="6" spans="1:12" ht="12.75" customHeight="1">
      <c r="A6" s="113" t="s">
        <v>72</v>
      </c>
      <c r="B6" s="113" t="s">
        <v>152</v>
      </c>
      <c r="C6" s="114">
        <v>1885100.5</v>
      </c>
      <c r="D6" s="115">
        <v>45635</v>
      </c>
      <c r="E6" s="113" t="s">
        <v>162</v>
      </c>
    </row>
    <row r="7" spans="1:12" ht="12.75" customHeight="1">
      <c r="A7" s="113" t="s">
        <v>72</v>
      </c>
      <c r="B7" s="113" t="s">
        <v>152</v>
      </c>
      <c r="C7" s="114">
        <v>1052696</v>
      </c>
      <c r="D7" s="115">
        <v>45638</v>
      </c>
      <c r="E7" s="113" t="s">
        <v>162</v>
      </c>
    </row>
    <row r="8" spans="1:12" ht="12.75" customHeight="1">
      <c r="A8" s="113" t="s">
        <v>72</v>
      </c>
      <c r="B8" s="113" t="s">
        <v>152</v>
      </c>
      <c r="C8" s="114">
        <v>440000</v>
      </c>
      <c r="D8" s="115">
        <v>45650</v>
      </c>
      <c r="E8" s="113" t="s">
        <v>160</v>
      </c>
    </row>
    <row r="9" spans="1:12" ht="12.75" customHeight="1">
      <c r="A9" s="113" t="s">
        <v>72</v>
      </c>
      <c r="B9" s="113" t="s">
        <v>152</v>
      </c>
      <c r="C9" s="114">
        <v>446682</v>
      </c>
      <c r="D9" s="115">
        <v>45650</v>
      </c>
      <c r="E9" s="113" t="s">
        <v>161</v>
      </c>
    </row>
    <row r="10" spans="1:12" ht="12.75" customHeight="1">
      <c r="A10" s="113" t="s">
        <v>72</v>
      </c>
      <c r="B10" s="113" t="s">
        <v>152</v>
      </c>
      <c r="C10" s="114">
        <v>1334950</v>
      </c>
      <c r="D10" s="115">
        <v>45653</v>
      </c>
      <c r="E10" s="113" t="s">
        <v>160</v>
      </c>
    </row>
    <row r="11" spans="1:12" ht="12.75" customHeight="1">
      <c r="A11" s="113" t="s">
        <v>72</v>
      </c>
      <c r="B11" s="113" t="s">
        <v>152</v>
      </c>
      <c r="C11" s="114">
        <v>309000</v>
      </c>
      <c r="D11" s="115">
        <v>45649</v>
      </c>
      <c r="E11" s="113" t="s">
        <v>161</v>
      </c>
    </row>
    <row r="12" spans="1:12" ht="12.75" customHeight="1">
      <c r="A12" s="113" t="s">
        <v>72</v>
      </c>
      <c r="B12" s="113" t="s">
        <v>152</v>
      </c>
      <c r="C12" s="114">
        <v>334000</v>
      </c>
      <c r="D12" s="115">
        <v>45631</v>
      </c>
      <c r="E12" s="113" t="s">
        <v>160</v>
      </c>
    </row>
    <row r="13" spans="1:12" ht="14.4">
      <c r="A13" s="113" t="s">
        <v>55</v>
      </c>
      <c r="B13" s="113" t="s">
        <v>153</v>
      </c>
      <c r="C13" s="114">
        <v>1826200</v>
      </c>
      <c r="D13" s="115">
        <v>45628</v>
      </c>
      <c r="E13" s="113" t="s">
        <v>162</v>
      </c>
    </row>
    <row r="14" spans="1:12" ht="14.4">
      <c r="A14" s="113" t="s">
        <v>55</v>
      </c>
      <c r="B14" s="113" t="s">
        <v>153</v>
      </c>
      <c r="C14" s="114">
        <v>2100000</v>
      </c>
      <c r="D14" s="115">
        <v>45644</v>
      </c>
      <c r="E14" s="113" t="s">
        <v>160</v>
      </c>
    </row>
    <row r="15" spans="1:12" ht="14.4">
      <c r="A15" s="113" t="s">
        <v>55</v>
      </c>
      <c r="B15" s="113" t="s">
        <v>153</v>
      </c>
      <c r="C15" s="114">
        <v>689000</v>
      </c>
      <c r="D15" s="115">
        <v>45657</v>
      </c>
      <c r="E15" s="113" t="s">
        <v>160</v>
      </c>
    </row>
    <row r="16" spans="1:12" ht="14.4">
      <c r="A16" s="113" t="s">
        <v>55</v>
      </c>
      <c r="B16" s="113" t="s">
        <v>153</v>
      </c>
      <c r="C16" s="114">
        <v>115000</v>
      </c>
      <c r="D16" s="115">
        <v>45657</v>
      </c>
      <c r="E16" s="113" t="s">
        <v>160</v>
      </c>
    </row>
    <row r="17" spans="1:5" ht="14.4">
      <c r="A17" s="113" t="s">
        <v>55</v>
      </c>
      <c r="B17" s="113" t="s">
        <v>153</v>
      </c>
      <c r="C17" s="114">
        <v>2895750</v>
      </c>
      <c r="D17" s="115">
        <v>45646</v>
      </c>
      <c r="E17" s="113" t="s">
        <v>162</v>
      </c>
    </row>
    <row r="18" spans="1:5" ht="14.4">
      <c r="A18" s="113" t="s">
        <v>55</v>
      </c>
      <c r="B18" s="113" t="s">
        <v>153</v>
      </c>
      <c r="C18" s="114">
        <v>2738842</v>
      </c>
      <c r="D18" s="115">
        <v>45629</v>
      </c>
      <c r="E18" s="113" t="s">
        <v>162</v>
      </c>
    </row>
    <row r="19" spans="1:5" ht="14.4">
      <c r="A19" s="113" t="s">
        <v>55</v>
      </c>
      <c r="B19" s="113" t="s">
        <v>153</v>
      </c>
      <c r="C19" s="114">
        <v>764067</v>
      </c>
      <c r="D19" s="115">
        <v>45636</v>
      </c>
      <c r="E19" s="113" t="s">
        <v>162</v>
      </c>
    </row>
    <row r="20" spans="1:5" ht="14.4">
      <c r="A20" s="113" t="s">
        <v>55</v>
      </c>
      <c r="B20" s="113" t="s">
        <v>153</v>
      </c>
      <c r="C20" s="114">
        <v>150000</v>
      </c>
      <c r="D20" s="115">
        <v>45657</v>
      </c>
      <c r="E20" s="113" t="s">
        <v>161</v>
      </c>
    </row>
    <row r="21" spans="1:5" ht="14.4">
      <c r="A21" s="113" t="s">
        <v>55</v>
      </c>
      <c r="B21" s="113" t="s">
        <v>153</v>
      </c>
      <c r="C21" s="114">
        <v>340000</v>
      </c>
      <c r="D21" s="115">
        <v>45635</v>
      </c>
      <c r="E21" s="113" t="s">
        <v>160</v>
      </c>
    </row>
    <row r="22" spans="1:5" ht="14.4">
      <c r="A22" s="113" t="s">
        <v>55</v>
      </c>
      <c r="B22" s="113" t="s">
        <v>153</v>
      </c>
      <c r="C22" s="114">
        <v>430000</v>
      </c>
      <c r="D22" s="115">
        <v>45650</v>
      </c>
      <c r="E22" s="113" t="s">
        <v>160</v>
      </c>
    </row>
    <row r="23" spans="1:5" ht="14.4">
      <c r="A23" s="113" t="s">
        <v>55</v>
      </c>
      <c r="B23" s="113" t="s">
        <v>153</v>
      </c>
      <c r="C23" s="114">
        <v>735273</v>
      </c>
      <c r="D23" s="115">
        <v>45638</v>
      </c>
      <c r="E23" s="113" t="s">
        <v>162</v>
      </c>
    </row>
    <row r="24" spans="1:5" ht="14.4">
      <c r="A24" s="113" t="s">
        <v>55</v>
      </c>
      <c r="B24" s="113" t="s">
        <v>153</v>
      </c>
      <c r="C24" s="114">
        <v>2350000</v>
      </c>
      <c r="D24" s="115">
        <v>45638</v>
      </c>
      <c r="E24" s="113" t="s">
        <v>160</v>
      </c>
    </row>
    <row r="25" spans="1:5" ht="14.4">
      <c r="A25" s="113" t="s">
        <v>61</v>
      </c>
      <c r="B25" s="113" t="s">
        <v>154</v>
      </c>
      <c r="C25" s="114">
        <v>425000</v>
      </c>
      <c r="D25" s="115">
        <v>45636</v>
      </c>
      <c r="E25" s="113" t="s">
        <v>160</v>
      </c>
    </row>
    <row r="26" spans="1:5" ht="14.4">
      <c r="A26" s="113" t="s">
        <v>61</v>
      </c>
      <c r="B26" s="113" t="s">
        <v>154</v>
      </c>
      <c r="C26" s="114">
        <v>467000</v>
      </c>
      <c r="D26" s="115">
        <v>45657</v>
      </c>
      <c r="E26" s="113" t="s">
        <v>161</v>
      </c>
    </row>
    <row r="27" spans="1:5" ht="14.4">
      <c r="A27" s="113" t="s">
        <v>61</v>
      </c>
      <c r="B27" s="113" t="s">
        <v>154</v>
      </c>
      <c r="C27" s="114">
        <v>709990</v>
      </c>
      <c r="D27" s="115">
        <v>45653</v>
      </c>
      <c r="E27" s="113" t="s">
        <v>162</v>
      </c>
    </row>
    <row r="28" spans="1:5" ht="14.4">
      <c r="A28" s="113" t="s">
        <v>61</v>
      </c>
      <c r="B28" s="113" t="s">
        <v>154</v>
      </c>
      <c r="C28" s="114">
        <v>585000</v>
      </c>
      <c r="D28" s="115">
        <v>45653</v>
      </c>
      <c r="E28" s="113" t="s">
        <v>162</v>
      </c>
    </row>
    <row r="29" spans="1:5" ht="14.4">
      <c r="A29" s="113" t="s">
        <v>61</v>
      </c>
      <c r="B29" s="113" t="s">
        <v>154</v>
      </c>
      <c r="C29" s="114">
        <v>515000</v>
      </c>
      <c r="D29" s="115">
        <v>45653</v>
      </c>
      <c r="E29" s="113" t="s">
        <v>160</v>
      </c>
    </row>
    <row r="30" spans="1:5" ht="14.4">
      <c r="A30" s="113" t="s">
        <v>61</v>
      </c>
      <c r="B30" s="113" t="s">
        <v>154</v>
      </c>
      <c r="C30" s="114">
        <v>704000</v>
      </c>
      <c r="D30" s="115">
        <v>45656</v>
      </c>
      <c r="E30" s="113" t="s">
        <v>161</v>
      </c>
    </row>
    <row r="31" spans="1:5" ht="14.4">
      <c r="A31" s="113" t="s">
        <v>61</v>
      </c>
      <c r="B31" s="113" t="s">
        <v>154</v>
      </c>
      <c r="C31" s="114">
        <v>740000</v>
      </c>
      <c r="D31" s="115">
        <v>45656</v>
      </c>
      <c r="E31" s="113" t="s">
        <v>160</v>
      </c>
    </row>
    <row r="32" spans="1:5" ht="14.4">
      <c r="A32" s="113" t="s">
        <v>61</v>
      </c>
      <c r="B32" s="113" t="s">
        <v>154</v>
      </c>
      <c r="C32" s="114">
        <v>613300</v>
      </c>
      <c r="D32" s="115">
        <v>45657</v>
      </c>
      <c r="E32" s="113" t="s">
        <v>160</v>
      </c>
    </row>
    <row r="33" spans="1:5" ht="14.4">
      <c r="A33" s="113" t="s">
        <v>61</v>
      </c>
      <c r="B33" s="113" t="s">
        <v>154</v>
      </c>
      <c r="C33" s="114">
        <v>1800000</v>
      </c>
      <c r="D33" s="115">
        <v>45649</v>
      </c>
      <c r="E33" s="113" t="s">
        <v>160</v>
      </c>
    </row>
    <row r="34" spans="1:5" ht="14.4">
      <c r="A34" s="113" t="s">
        <v>61</v>
      </c>
      <c r="B34" s="113" t="s">
        <v>154</v>
      </c>
      <c r="C34" s="114">
        <v>399990</v>
      </c>
      <c r="D34" s="115">
        <v>45636</v>
      </c>
      <c r="E34" s="113" t="s">
        <v>162</v>
      </c>
    </row>
    <row r="35" spans="1:5" ht="14.4">
      <c r="A35" s="113" t="s">
        <v>61</v>
      </c>
      <c r="B35" s="113" t="s">
        <v>154</v>
      </c>
      <c r="C35" s="114">
        <v>450000</v>
      </c>
      <c r="D35" s="115">
        <v>45636</v>
      </c>
      <c r="E35" s="113" t="s">
        <v>160</v>
      </c>
    </row>
    <row r="36" spans="1:5" ht="14.4">
      <c r="A36" s="113" t="s">
        <v>61</v>
      </c>
      <c r="B36" s="113" t="s">
        <v>154</v>
      </c>
      <c r="C36" s="114">
        <v>670000</v>
      </c>
      <c r="D36" s="115">
        <v>45636</v>
      </c>
      <c r="E36" s="113" t="s">
        <v>160</v>
      </c>
    </row>
    <row r="37" spans="1:5" ht="14.4">
      <c r="A37" s="113" t="s">
        <v>61</v>
      </c>
      <c r="B37" s="113" t="s">
        <v>154</v>
      </c>
      <c r="C37" s="114">
        <v>380000</v>
      </c>
      <c r="D37" s="115">
        <v>45652</v>
      </c>
      <c r="E37" s="113" t="s">
        <v>161</v>
      </c>
    </row>
    <row r="38" spans="1:5" ht="14.4">
      <c r="A38" s="113" t="s">
        <v>61</v>
      </c>
      <c r="B38" s="113" t="s">
        <v>154</v>
      </c>
      <c r="C38" s="114">
        <v>2160000</v>
      </c>
      <c r="D38" s="115">
        <v>45645</v>
      </c>
      <c r="E38" s="113" t="s">
        <v>161</v>
      </c>
    </row>
    <row r="39" spans="1:5" ht="14.4">
      <c r="A39" s="113" t="s">
        <v>61</v>
      </c>
      <c r="B39" s="113" t="s">
        <v>154</v>
      </c>
      <c r="C39" s="114">
        <v>559990</v>
      </c>
      <c r="D39" s="115">
        <v>45629</v>
      </c>
      <c r="E39" s="113" t="s">
        <v>162</v>
      </c>
    </row>
    <row r="40" spans="1:5" ht="14.4">
      <c r="A40" s="113" t="s">
        <v>61</v>
      </c>
      <c r="B40" s="113" t="s">
        <v>154</v>
      </c>
      <c r="C40" s="114">
        <v>380000</v>
      </c>
      <c r="D40" s="115">
        <v>45657</v>
      </c>
      <c r="E40" s="113" t="s">
        <v>160</v>
      </c>
    </row>
    <row r="41" spans="1:5" ht="14.4">
      <c r="A41" s="113" t="s">
        <v>61</v>
      </c>
      <c r="B41" s="113" t="s">
        <v>154</v>
      </c>
      <c r="C41" s="114">
        <v>660000</v>
      </c>
      <c r="D41" s="115">
        <v>45644</v>
      </c>
      <c r="E41" s="113" t="s">
        <v>160</v>
      </c>
    </row>
    <row r="42" spans="1:5" ht="14.4">
      <c r="A42" s="113" t="s">
        <v>61</v>
      </c>
      <c r="B42" s="113" t="s">
        <v>154</v>
      </c>
      <c r="C42" s="114">
        <v>860000</v>
      </c>
      <c r="D42" s="115">
        <v>45644</v>
      </c>
      <c r="E42" s="113" t="s">
        <v>162</v>
      </c>
    </row>
    <row r="43" spans="1:5" ht="14.4">
      <c r="A43" s="113" t="s">
        <v>61</v>
      </c>
      <c r="B43" s="113" t="s">
        <v>154</v>
      </c>
      <c r="C43" s="114">
        <v>300000</v>
      </c>
      <c r="D43" s="115">
        <v>45636</v>
      </c>
      <c r="E43" s="113" t="s">
        <v>160</v>
      </c>
    </row>
    <row r="44" spans="1:5" ht="14.4">
      <c r="A44" s="113" t="s">
        <v>61</v>
      </c>
      <c r="B44" s="113" t="s">
        <v>154</v>
      </c>
      <c r="C44" s="114">
        <v>460000</v>
      </c>
      <c r="D44" s="115">
        <v>45642</v>
      </c>
      <c r="E44" s="113" t="s">
        <v>160</v>
      </c>
    </row>
    <row r="45" spans="1:5" ht="14.4">
      <c r="A45" s="113" t="s">
        <v>61</v>
      </c>
      <c r="B45" s="113" t="s">
        <v>154</v>
      </c>
      <c r="C45" s="114">
        <v>564816</v>
      </c>
      <c r="D45" s="115">
        <v>45639</v>
      </c>
      <c r="E45" s="113" t="s">
        <v>162</v>
      </c>
    </row>
    <row r="46" spans="1:5" ht="14.4">
      <c r="A46" s="113" t="s">
        <v>61</v>
      </c>
      <c r="B46" s="113" t="s">
        <v>154</v>
      </c>
      <c r="C46" s="114">
        <v>603000</v>
      </c>
      <c r="D46" s="115">
        <v>45645</v>
      </c>
      <c r="E46" s="113" t="s">
        <v>160</v>
      </c>
    </row>
    <row r="47" spans="1:5" ht="14.4">
      <c r="A47" s="113" t="s">
        <v>61</v>
      </c>
      <c r="B47" s="113" t="s">
        <v>154</v>
      </c>
      <c r="C47" s="114">
        <v>422000</v>
      </c>
      <c r="D47" s="115">
        <v>45657</v>
      </c>
      <c r="E47" s="113" t="s">
        <v>162</v>
      </c>
    </row>
    <row r="48" spans="1:5" ht="14.4">
      <c r="A48" s="113" t="s">
        <v>61</v>
      </c>
      <c r="B48" s="113" t="s">
        <v>154</v>
      </c>
      <c r="C48" s="114">
        <v>12000000</v>
      </c>
      <c r="D48" s="115">
        <v>45653</v>
      </c>
      <c r="E48" s="113" t="s">
        <v>161</v>
      </c>
    </row>
    <row r="49" spans="1:5" ht="14.4">
      <c r="A49" s="113" t="s">
        <v>61</v>
      </c>
      <c r="B49" s="113" t="s">
        <v>154</v>
      </c>
      <c r="C49" s="114">
        <v>650000</v>
      </c>
      <c r="D49" s="115">
        <v>45652</v>
      </c>
      <c r="E49" s="113" t="s">
        <v>161</v>
      </c>
    </row>
    <row r="50" spans="1:5" ht="14.4">
      <c r="A50" s="113" t="s">
        <v>61</v>
      </c>
      <c r="B50" s="113" t="s">
        <v>154</v>
      </c>
      <c r="C50" s="114">
        <v>1200000</v>
      </c>
      <c r="D50" s="115">
        <v>45630</v>
      </c>
      <c r="E50" s="113" t="s">
        <v>160</v>
      </c>
    </row>
    <row r="51" spans="1:5" ht="14.4">
      <c r="A51" s="113" t="s">
        <v>61</v>
      </c>
      <c r="B51" s="113" t="s">
        <v>154</v>
      </c>
      <c r="C51" s="114">
        <v>1625000</v>
      </c>
      <c r="D51" s="115">
        <v>45630</v>
      </c>
      <c r="E51" s="113" t="s">
        <v>160</v>
      </c>
    </row>
    <row r="52" spans="1:5" ht="14.4">
      <c r="A52" s="113" t="s">
        <v>61</v>
      </c>
      <c r="B52" s="113" t="s">
        <v>154</v>
      </c>
      <c r="C52" s="114">
        <v>1086497</v>
      </c>
      <c r="D52" s="115">
        <v>45631</v>
      </c>
      <c r="E52" s="113" t="s">
        <v>162</v>
      </c>
    </row>
    <row r="53" spans="1:5" ht="14.4">
      <c r="A53" s="113" t="s">
        <v>61</v>
      </c>
      <c r="B53" s="113" t="s">
        <v>154</v>
      </c>
      <c r="C53" s="114">
        <v>416000</v>
      </c>
      <c r="D53" s="115">
        <v>45632</v>
      </c>
      <c r="E53" s="113" t="s">
        <v>162</v>
      </c>
    </row>
    <row r="54" spans="1:5" ht="14.4">
      <c r="A54" s="113" t="s">
        <v>61</v>
      </c>
      <c r="B54" s="113" t="s">
        <v>154</v>
      </c>
      <c r="C54" s="114">
        <v>134000</v>
      </c>
      <c r="D54" s="115">
        <v>45649</v>
      </c>
      <c r="E54" s="113" t="s">
        <v>160</v>
      </c>
    </row>
    <row r="55" spans="1:5" ht="14.4">
      <c r="A55" s="113" t="s">
        <v>61</v>
      </c>
      <c r="B55" s="113" t="s">
        <v>154</v>
      </c>
      <c r="C55" s="114">
        <v>758424</v>
      </c>
      <c r="D55" s="115">
        <v>45645</v>
      </c>
      <c r="E55" s="113" t="s">
        <v>162</v>
      </c>
    </row>
    <row r="56" spans="1:5" ht="14.4">
      <c r="A56" s="113" t="s">
        <v>61</v>
      </c>
      <c r="B56" s="113" t="s">
        <v>154</v>
      </c>
      <c r="C56" s="114">
        <v>815497</v>
      </c>
      <c r="D56" s="115">
        <v>45630</v>
      </c>
      <c r="E56" s="113" t="s">
        <v>162</v>
      </c>
    </row>
    <row r="57" spans="1:5" ht="14.4">
      <c r="A57" s="113" t="s">
        <v>61</v>
      </c>
      <c r="B57" s="113" t="s">
        <v>154</v>
      </c>
      <c r="C57" s="114">
        <v>1500000</v>
      </c>
      <c r="D57" s="115">
        <v>45639</v>
      </c>
      <c r="E57" s="113" t="s">
        <v>161</v>
      </c>
    </row>
    <row r="58" spans="1:5" ht="14.4">
      <c r="A58" s="113" t="s">
        <v>61</v>
      </c>
      <c r="B58" s="113" t="s">
        <v>154</v>
      </c>
      <c r="C58" s="114">
        <v>586000</v>
      </c>
      <c r="D58" s="115">
        <v>45639</v>
      </c>
      <c r="E58" s="113" t="s">
        <v>160</v>
      </c>
    </row>
    <row r="59" spans="1:5" ht="14.4">
      <c r="A59" s="113" t="s">
        <v>61</v>
      </c>
      <c r="B59" s="113" t="s">
        <v>154</v>
      </c>
      <c r="C59" s="114">
        <v>460000</v>
      </c>
      <c r="D59" s="115">
        <v>45646</v>
      </c>
      <c r="E59" s="113" t="s">
        <v>162</v>
      </c>
    </row>
    <row r="60" spans="1:5" ht="14.4">
      <c r="A60" s="113" t="s">
        <v>61</v>
      </c>
      <c r="B60" s="113" t="s">
        <v>154</v>
      </c>
      <c r="C60" s="114">
        <v>819000</v>
      </c>
      <c r="D60" s="115">
        <v>45646</v>
      </c>
      <c r="E60" s="113" t="s">
        <v>162</v>
      </c>
    </row>
    <row r="61" spans="1:5" ht="14.4">
      <c r="A61" s="113" t="s">
        <v>61</v>
      </c>
      <c r="B61" s="113" t="s">
        <v>154</v>
      </c>
      <c r="C61" s="114">
        <v>699000</v>
      </c>
      <c r="D61" s="115">
        <v>45632</v>
      </c>
      <c r="E61" s="113" t="s">
        <v>160</v>
      </c>
    </row>
    <row r="62" spans="1:5" ht="14.4">
      <c r="A62" s="113" t="s">
        <v>61</v>
      </c>
      <c r="B62" s="113" t="s">
        <v>154</v>
      </c>
      <c r="C62" s="114">
        <v>826602</v>
      </c>
      <c r="D62" s="115">
        <v>45639</v>
      </c>
      <c r="E62" s="113" t="s">
        <v>162</v>
      </c>
    </row>
    <row r="63" spans="1:5" ht="14.4">
      <c r="A63" s="113" t="s">
        <v>61</v>
      </c>
      <c r="B63" s="113" t="s">
        <v>154</v>
      </c>
      <c r="C63" s="114">
        <v>2100000</v>
      </c>
      <c r="D63" s="115">
        <v>45629</v>
      </c>
      <c r="E63" s="113" t="s">
        <v>160</v>
      </c>
    </row>
    <row r="64" spans="1:5" ht="14.4">
      <c r="A64" s="113" t="s">
        <v>61</v>
      </c>
      <c r="B64" s="113" t="s">
        <v>154</v>
      </c>
      <c r="C64" s="114">
        <v>615000</v>
      </c>
      <c r="D64" s="115">
        <v>45635</v>
      </c>
      <c r="E64" s="113" t="s">
        <v>160</v>
      </c>
    </row>
    <row r="65" spans="1:5" ht="14.4">
      <c r="A65" s="113" t="s">
        <v>102</v>
      </c>
      <c r="B65" s="113" t="s">
        <v>155</v>
      </c>
      <c r="C65" s="114">
        <v>555700</v>
      </c>
      <c r="D65" s="115">
        <v>45635</v>
      </c>
      <c r="E65" s="113" t="s">
        <v>160</v>
      </c>
    </row>
    <row r="66" spans="1:5" ht="14.4">
      <c r="A66" s="113" t="s">
        <v>77</v>
      </c>
      <c r="B66" s="113" t="s">
        <v>156</v>
      </c>
      <c r="C66" s="114">
        <v>980000</v>
      </c>
      <c r="D66" s="115">
        <v>45646</v>
      </c>
      <c r="E66" s="113" t="s">
        <v>160</v>
      </c>
    </row>
    <row r="67" spans="1:5" ht="14.4">
      <c r="A67" s="113" t="s">
        <v>77</v>
      </c>
      <c r="B67" s="113" t="s">
        <v>156</v>
      </c>
      <c r="C67" s="114">
        <v>5823500</v>
      </c>
      <c r="D67" s="115">
        <v>45639</v>
      </c>
      <c r="E67" s="113" t="s">
        <v>161</v>
      </c>
    </row>
    <row r="68" spans="1:5" ht="14.4">
      <c r="A68" s="113" t="s">
        <v>77</v>
      </c>
      <c r="B68" s="113" t="s">
        <v>156</v>
      </c>
      <c r="C68" s="114">
        <v>125000</v>
      </c>
      <c r="D68" s="115">
        <v>45653</v>
      </c>
      <c r="E68" s="113" t="s">
        <v>161</v>
      </c>
    </row>
    <row r="69" spans="1:5" ht="14.4">
      <c r="A69" s="113" t="s">
        <v>77</v>
      </c>
      <c r="B69" s="113" t="s">
        <v>156</v>
      </c>
      <c r="C69" s="114">
        <v>2025000</v>
      </c>
      <c r="D69" s="115">
        <v>45636</v>
      </c>
      <c r="E69" s="113" t="s">
        <v>160</v>
      </c>
    </row>
    <row r="70" spans="1:5" ht="14.4">
      <c r="A70" s="113" t="s">
        <v>77</v>
      </c>
      <c r="B70" s="113" t="s">
        <v>156</v>
      </c>
      <c r="C70" s="114">
        <v>610375</v>
      </c>
      <c r="D70" s="115">
        <v>45636</v>
      </c>
      <c r="E70" s="113" t="s">
        <v>160</v>
      </c>
    </row>
    <row r="71" spans="1:5" ht="14.4">
      <c r="A71" s="113" t="s">
        <v>77</v>
      </c>
      <c r="B71" s="113" t="s">
        <v>156</v>
      </c>
      <c r="C71" s="114">
        <v>957500</v>
      </c>
      <c r="D71" s="115">
        <v>45643</v>
      </c>
      <c r="E71" s="113" t="s">
        <v>160</v>
      </c>
    </row>
    <row r="72" spans="1:5" ht="14.4">
      <c r="A72" s="113" t="s">
        <v>77</v>
      </c>
      <c r="B72" s="113" t="s">
        <v>156</v>
      </c>
      <c r="C72" s="114">
        <v>235000</v>
      </c>
      <c r="D72" s="115">
        <v>45643</v>
      </c>
      <c r="E72" s="113" t="s">
        <v>160</v>
      </c>
    </row>
    <row r="73" spans="1:5" ht="14.4">
      <c r="A73" s="113" t="s">
        <v>77</v>
      </c>
      <c r="B73" s="113" t="s">
        <v>156</v>
      </c>
      <c r="C73" s="114">
        <v>2389916</v>
      </c>
      <c r="D73" s="115">
        <v>45639</v>
      </c>
      <c r="E73" s="113" t="s">
        <v>160</v>
      </c>
    </row>
    <row r="74" spans="1:5" ht="14.4">
      <c r="A74" s="113" t="s">
        <v>77</v>
      </c>
      <c r="B74" s="113" t="s">
        <v>156</v>
      </c>
      <c r="C74" s="114">
        <v>1045000</v>
      </c>
      <c r="D74" s="115">
        <v>45642</v>
      </c>
      <c r="E74" s="113" t="s">
        <v>160</v>
      </c>
    </row>
    <row r="75" spans="1:5" ht="14.4">
      <c r="A75" s="113" t="s">
        <v>77</v>
      </c>
      <c r="B75" s="113" t="s">
        <v>156</v>
      </c>
      <c r="C75" s="114">
        <v>3950000</v>
      </c>
      <c r="D75" s="115">
        <v>45649</v>
      </c>
      <c r="E75" s="113" t="s">
        <v>160</v>
      </c>
    </row>
    <row r="76" spans="1:5" ht="14.4">
      <c r="A76" s="113" t="s">
        <v>77</v>
      </c>
      <c r="B76" s="113" t="s">
        <v>156</v>
      </c>
      <c r="C76" s="114">
        <v>400000</v>
      </c>
      <c r="D76" s="115">
        <v>45637</v>
      </c>
      <c r="E76" s="113" t="s">
        <v>160</v>
      </c>
    </row>
    <row r="77" spans="1:5" ht="14.4">
      <c r="A77" s="113" t="s">
        <v>77</v>
      </c>
      <c r="B77" s="113" t="s">
        <v>156</v>
      </c>
      <c r="C77" s="114">
        <v>1875420</v>
      </c>
      <c r="D77" s="115">
        <v>45632</v>
      </c>
      <c r="E77" s="113" t="s">
        <v>160</v>
      </c>
    </row>
    <row r="78" spans="1:5" ht="14.4">
      <c r="A78" s="113" t="s">
        <v>77</v>
      </c>
      <c r="B78" s="113" t="s">
        <v>156</v>
      </c>
      <c r="C78" s="114">
        <v>1282500</v>
      </c>
      <c r="D78" s="115">
        <v>45649</v>
      </c>
      <c r="E78" s="113" t="s">
        <v>160</v>
      </c>
    </row>
    <row r="79" spans="1:5" ht="14.4">
      <c r="A79" s="113" t="s">
        <v>77</v>
      </c>
      <c r="B79" s="113" t="s">
        <v>156</v>
      </c>
      <c r="C79" s="114">
        <v>301000</v>
      </c>
      <c r="D79" s="115">
        <v>45656</v>
      </c>
      <c r="E79" s="113" t="s">
        <v>160</v>
      </c>
    </row>
    <row r="80" spans="1:5" ht="14.4">
      <c r="A80" s="113" t="s">
        <v>77</v>
      </c>
      <c r="B80" s="113" t="s">
        <v>156</v>
      </c>
      <c r="C80" s="114">
        <v>625000</v>
      </c>
      <c r="D80" s="115">
        <v>45649</v>
      </c>
      <c r="E80" s="113" t="s">
        <v>160</v>
      </c>
    </row>
    <row r="81" spans="1:5" ht="14.4">
      <c r="A81" s="113" t="s">
        <v>77</v>
      </c>
      <c r="B81" s="113" t="s">
        <v>156</v>
      </c>
      <c r="C81" s="114">
        <v>620000</v>
      </c>
      <c r="D81" s="115">
        <v>45638</v>
      </c>
      <c r="E81" s="113" t="s">
        <v>160</v>
      </c>
    </row>
    <row r="82" spans="1:5" ht="14.4">
      <c r="A82" s="113" t="s">
        <v>82</v>
      </c>
      <c r="B82" s="113" t="s">
        <v>157</v>
      </c>
      <c r="C82" s="114">
        <v>200000</v>
      </c>
      <c r="D82" s="115">
        <v>45632</v>
      </c>
      <c r="E82" s="113" t="s">
        <v>161</v>
      </c>
    </row>
    <row r="83" spans="1:5" ht="14.4">
      <c r="A83" s="113" t="s">
        <v>82</v>
      </c>
      <c r="B83" s="113" t="s">
        <v>157</v>
      </c>
      <c r="C83" s="114">
        <v>650000</v>
      </c>
      <c r="D83" s="115">
        <v>45646</v>
      </c>
      <c r="E83" s="113" t="s">
        <v>160</v>
      </c>
    </row>
    <row r="84" spans="1:5" ht="14.4">
      <c r="A84" s="113" t="s">
        <v>82</v>
      </c>
      <c r="B84" s="113" t="s">
        <v>157</v>
      </c>
      <c r="C84" s="114">
        <v>700000</v>
      </c>
      <c r="D84" s="115">
        <v>45649</v>
      </c>
      <c r="E84" s="113" t="s">
        <v>160</v>
      </c>
    </row>
    <row r="85" spans="1:5" ht="14.4">
      <c r="A85" s="113" t="s">
        <v>82</v>
      </c>
      <c r="B85" s="113" t="s">
        <v>157</v>
      </c>
      <c r="C85" s="114">
        <v>530000</v>
      </c>
      <c r="D85" s="115">
        <v>45642</v>
      </c>
      <c r="E85" s="113" t="s">
        <v>160</v>
      </c>
    </row>
    <row r="86" spans="1:5" ht="14.4">
      <c r="A86" s="113" t="s">
        <v>82</v>
      </c>
      <c r="B86" s="113" t="s">
        <v>157</v>
      </c>
      <c r="C86" s="114">
        <v>4000000</v>
      </c>
      <c r="D86" s="115">
        <v>45657</v>
      </c>
      <c r="E86" s="113" t="s">
        <v>161</v>
      </c>
    </row>
    <row r="87" spans="1:5" ht="14.4">
      <c r="A87" s="113" t="s">
        <v>82</v>
      </c>
      <c r="B87" s="113" t="s">
        <v>157</v>
      </c>
      <c r="C87" s="114">
        <v>50000</v>
      </c>
      <c r="D87" s="115">
        <v>45649</v>
      </c>
      <c r="E87" s="113" t="s">
        <v>161</v>
      </c>
    </row>
    <row r="88" spans="1:5" ht="14.4">
      <c r="A88" s="113" t="s">
        <v>82</v>
      </c>
      <c r="B88" s="113" t="s">
        <v>157</v>
      </c>
      <c r="C88" s="114">
        <v>1050000</v>
      </c>
      <c r="D88" s="115">
        <v>45649</v>
      </c>
      <c r="E88" s="113" t="s">
        <v>160</v>
      </c>
    </row>
    <row r="89" spans="1:5" ht="14.4">
      <c r="A89" s="113" t="s">
        <v>82</v>
      </c>
      <c r="B89" s="113" t="s">
        <v>157</v>
      </c>
      <c r="C89" s="114">
        <v>1100000</v>
      </c>
      <c r="D89" s="115">
        <v>45657</v>
      </c>
      <c r="E89" s="113" t="s">
        <v>160</v>
      </c>
    </row>
    <row r="90" spans="1:5" ht="14.4">
      <c r="A90" s="113" t="s">
        <v>75</v>
      </c>
      <c r="B90" s="113" t="s">
        <v>158</v>
      </c>
      <c r="C90" s="114">
        <v>250000</v>
      </c>
      <c r="D90" s="115">
        <v>45628</v>
      </c>
      <c r="E90" s="113" t="s">
        <v>160</v>
      </c>
    </row>
    <row r="91" spans="1:5" ht="14.4">
      <c r="A91" s="113" t="s">
        <v>75</v>
      </c>
      <c r="B91" s="113" t="s">
        <v>158</v>
      </c>
      <c r="C91" s="114">
        <v>852000</v>
      </c>
      <c r="D91" s="115">
        <v>45635</v>
      </c>
      <c r="E91" s="113" t="s">
        <v>160</v>
      </c>
    </row>
    <row r="92" spans="1:5" ht="14.4">
      <c r="A92" s="113" t="s">
        <v>75</v>
      </c>
      <c r="B92" s="113" t="s">
        <v>158</v>
      </c>
      <c r="C92" s="114">
        <v>440000</v>
      </c>
      <c r="D92" s="115">
        <v>45637</v>
      </c>
      <c r="E92" s="113" t="s">
        <v>160</v>
      </c>
    </row>
    <row r="93" spans="1:5" ht="14.4">
      <c r="A93" s="113" t="s">
        <v>75</v>
      </c>
      <c r="B93" s="113" t="s">
        <v>158</v>
      </c>
      <c r="C93" s="114">
        <v>730075</v>
      </c>
      <c r="D93" s="115">
        <v>45645</v>
      </c>
      <c r="E93" s="113" t="s">
        <v>162</v>
      </c>
    </row>
    <row r="94" spans="1:5" ht="14.4">
      <c r="A94" s="113" t="s">
        <v>75</v>
      </c>
      <c r="B94" s="113" t="s">
        <v>158</v>
      </c>
      <c r="C94" s="114">
        <v>552000</v>
      </c>
      <c r="D94" s="115">
        <v>45638</v>
      </c>
      <c r="E94" s="113" t="s">
        <v>160</v>
      </c>
    </row>
    <row r="95" spans="1:5" ht="14.4">
      <c r="A95" s="113" t="s">
        <v>75</v>
      </c>
      <c r="B95" s="113" t="s">
        <v>158</v>
      </c>
      <c r="C95" s="114">
        <v>439000</v>
      </c>
      <c r="D95" s="115">
        <v>45644</v>
      </c>
      <c r="E95" s="113" t="s">
        <v>160</v>
      </c>
    </row>
    <row r="96" spans="1:5" ht="14.4">
      <c r="A96" s="113" t="s">
        <v>75</v>
      </c>
      <c r="B96" s="113" t="s">
        <v>158</v>
      </c>
      <c r="C96" s="114">
        <v>542450</v>
      </c>
      <c r="D96" s="115">
        <v>45646</v>
      </c>
      <c r="E96" s="113" t="s">
        <v>162</v>
      </c>
    </row>
    <row r="97" spans="1:5" ht="14.4">
      <c r="A97" s="113" t="s">
        <v>75</v>
      </c>
      <c r="B97" s="113" t="s">
        <v>158</v>
      </c>
      <c r="C97" s="114">
        <v>530000</v>
      </c>
      <c r="D97" s="115">
        <v>45635</v>
      </c>
      <c r="E97" s="113" t="s">
        <v>160</v>
      </c>
    </row>
    <row r="98" spans="1:5" ht="14.4">
      <c r="A98" s="113" t="s">
        <v>75</v>
      </c>
      <c r="B98" s="113" t="s">
        <v>158</v>
      </c>
      <c r="C98" s="114">
        <v>550000</v>
      </c>
      <c r="D98" s="115">
        <v>45639</v>
      </c>
      <c r="E98" s="113" t="s">
        <v>161</v>
      </c>
    </row>
    <row r="99" spans="1:5" ht="14.4">
      <c r="A99" s="113" t="s">
        <v>75</v>
      </c>
      <c r="B99" s="113" t="s">
        <v>158</v>
      </c>
      <c r="C99" s="114">
        <v>445000</v>
      </c>
      <c r="D99" s="115">
        <v>45631</v>
      </c>
      <c r="E99" s="113" t="s">
        <v>160</v>
      </c>
    </row>
    <row r="100" spans="1:5" ht="14.4">
      <c r="A100" s="113" t="s">
        <v>75</v>
      </c>
      <c r="B100" s="113" t="s">
        <v>158</v>
      </c>
      <c r="C100" s="114">
        <v>500000</v>
      </c>
      <c r="D100" s="115">
        <v>45649</v>
      </c>
      <c r="E100" s="113" t="s">
        <v>161</v>
      </c>
    </row>
    <row r="101" spans="1:5" ht="14.4">
      <c r="A101" s="113" t="s">
        <v>75</v>
      </c>
      <c r="B101" s="113" t="s">
        <v>158</v>
      </c>
      <c r="C101" s="114">
        <v>650000</v>
      </c>
      <c r="D101" s="115">
        <v>45646</v>
      </c>
      <c r="E101" s="113" t="s">
        <v>160</v>
      </c>
    </row>
    <row r="102" spans="1:5" ht="14.4">
      <c r="A102" s="113" t="s">
        <v>75</v>
      </c>
      <c r="B102" s="113" t="s">
        <v>158</v>
      </c>
      <c r="C102" s="114">
        <v>700000</v>
      </c>
      <c r="D102" s="115">
        <v>45632</v>
      </c>
      <c r="E102" s="113" t="s">
        <v>161</v>
      </c>
    </row>
    <row r="103" spans="1:5" ht="14.4">
      <c r="A103" s="113" t="s">
        <v>75</v>
      </c>
      <c r="B103" s="113" t="s">
        <v>158</v>
      </c>
      <c r="C103" s="114">
        <v>755000</v>
      </c>
      <c r="D103" s="115">
        <v>45637</v>
      </c>
      <c r="E103" s="113" t="s">
        <v>160</v>
      </c>
    </row>
    <row r="104" spans="1:5" ht="14.4">
      <c r="A104" s="113" t="s">
        <v>64</v>
      </c>
      <c r="B104" s="113" t="s">
        <v>159</v>
      </c>
      <c r="C104" s="114">
        <v>385000</v>
      </c>
      <c r="D104" s="115">
        <v>45635</v>
      </c>
      <c r="E104" s="113" t="s">
        <v>160</v>
      </c>
    </row>
    <row r="105" spans="1:5" ht="14.4">
      <c r="A105" s="113" t="s">
        <v>64</v>
      </c>
      <c r="B105" s="113" t="s">
        <v>159</v>
      </c>
      <c r="C105" s="114">
        <v>685000</v>
      </c>
      <c r="D105" s="115">
        <v>45645</v>
      </c>
      <c r="E105" s="113" t="s">
        <v>160</v>
      </c>
    </row>
    <row r="106" spans="1:5" ht="14.4">
      <c r="A106" s="113" t="s">
        <v>64</v>
      </c>
      <c r="B106" s="113" t="s">
        <v>159</v>
      </c>
      <c r="C106" s="114">
        <v>1850000</v>
      </c>
      <c r="D106" s="115">
        <v>45630</v>
      </c>
      <c r="E106" s="113" t="s">
        <v>160</v>
      </c>
    </row>
    <row r="107" spans="1:5" ht="14.4">
      <c r="A107" s="113" t="s">
        <v>64</v>
      </c>
      <c r="B107" s="113" t="s">
        <v>159</v>
      </c>
      <c r="C107" s="114">
        <v>1125000</v>
      </c>
      <c r="D107" s="115">
        <v>45635</v>
      </c>
      <c r="E107" s="113" t="s">
        <v>161</v>
      </c>
    </row>
    <row r="108" spans="1:5" ht="14.4">
      <c r="A108" s="113" t="s">
        <v>64</v>
      </c>
      <c r="B108" s="113" t="s">
        <v>159</v>
      </c>
      <c r="C108" s="114">
        <v>347000</v>
      </c>
      <c r="D108" s="115">
        <v>45628</v>
      </c>
      <c r="E108" s="113" t="s">
        <v>160</v>
      </c>
    </row>
    <row r="109" spans="1:5" ht="14.4">
      <c r="A109" s="113" t="s">
        <v>64</v>
      </c>
      <c r="B109" s="113" t="s">
        <v>159</v>
      </c>
      <c r="C109" s="114">
        <v>295000</v>
      </c>
      <c r="D109" s="115">
        <v>45646</v>
      </c>
      <c r="E109" s="113" t="s">
        <v>160</v>
      </c>
    </row>
    <row r="110" spans="1:5" ht="14.4">
      <c r="A110" s="113" t="s">
        <v>64</v>
      </c>
      <c r="B110" s="113" t="s">
        <v>159</v>
      </c>
      <c r="C110" s="114">
        <v>297567.28000000003</v>
      </c>
      <c r="D110" s="115">
        <v>45646</v>
      </c>
      <c r="E110" s="113" t="s">
        <v>161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2025-01-02T18:20:22Z</dcterms:modified>
</cp:coreProperties>
</file>