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39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4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STATS'!$A$16:$C$16</definedName>
    <definedName name="CommercialSalesMarket">'SALES STATS'!$A$43:$C$43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STATS'!$A$22:$C$24</definedName>
    <definedName name="HardMoneyLoansMarket">'LOAN ONLY STATS'!$A$36:$C$36</definedName>
    <definedName name="InclineSalesMarket">'SALES STATS'!#REF!</definedName>
    <definedName name="OverallLoans">'OVERALL STATS'!$A$20:$C$26</definedName>
    <definedName name="OverallSales">'OVERALL STATS'!$A$7:$C$14</definedName>
    <definedName name="OverallSalesAndLoans">'OVERALL STATS'!$A$32:$C$39</definedName>
    <definedName name="_xlnm.Print_Titles" localSheetId="1">'SALES STATS'!$1:$6</definedName>
    <definedName name="ResaleMarket">'SALES STATS'!$A$7:$C$14</definedName>
    <definedName name="ResidentialResaleMarket">'SALES STATS'!$A$30:$C$37</definedName>
    <definedName name="ResidentialSalesExcludingInclineMarket">'SALES STATS'!#REF!</definedName>
    <definedName name="SubdivisionMarket">'SALES STATS'!$A$20:$C$24</definedName>
    <definedName name="VacantLandSalesMarket">'SALES STATS'!$A$49:$C$53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4"/>
  <c r="C15"/>
  <c r="F5" s="1"/>
  <c r="B15"/>
  <c r="F11"/>
  <c r="F10"/>
  <c r="G36" i="3"/>
  <c r="G30"/>
  <c r="G24"/>
  <c r="G23"/>
  <c r="G22"/>
  <c r="G16"/>
  <c r="G10"/>
  <c r="G9"/>
  <c r="G8"/>
  <c r="G7"/>
  <c r="G53" i="2"/>
  <c r="G52"/>
  <c r="G51"/>
  <c r="G50"/>
  <c r="G49"/>
  <c r="G43"/>
  <c r="G37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G39" i="1"/>
  <c r="G38"/>
  <c r="G37"/>
  <c r="G36"/>
  <c r="G35"/>
  <c r="G34"/>
  <c r="G33"/>
  <c r="G32"/>
  <c r="G26"/>
  <c r="G25"/>
  <c r="G24"/>
  <c r="G23"/>
  <c r="G22"/>
  <c r="G21"/>
  <c r="G20"/>
  <c r="G14"/>
  <c r="G13"/>
  <c r="G12"/>
  <c r="G11"/>
  <c r="G10"/>
  <c r="G9"/>
  <c r="G8"/>
  <c r="G7"/>
  <c r="C31" i="3"/>
  <c r="B31"/>
  <c r="C17"/>
  <c r="B17"/>
  <c r="C44" i="2"/>
  <c r="B44"/>
  <c r="B15" i="1"/>
  <c r="C15"/>
  <c r="B37" i="3"/>
  <c r="C37"/>
  <c r="B25"/>
  <c r="C25"/>
  <c r="B11"/>
  <c r="D7" s="1"/>
  <c r="C11"/>
  <c r="E7" s="1"/>
  <c r="B54" i="2"/>
  <c r="C54"/>
  <c r="B38"/>
  <c r="D31" s="1"/>
  <c r="C38"/>
  <c r="E31" s="1"/>
  <c r="A2"/>
  <c r="B25"/>
  <c r="D21" s="1"/>
  <c r="C25"/>
  <c r="E12" i="24" l="1"/>
  <c r="E6"/>
  <c r="F12"/>
  <c r="F6"/>
  <c r="E11"/>
  <c r="F9"/>
  <c r="E10"/>
  <c r="E9"/>
  <c r="F8"/>
  <c r="F14"/>
  <c r="E5"/>
  <c r="E8"/>
  <c r="E14"/>
  <c r="F7"/>
  <c r="F13"/>
  <c r="E7"/>
  <c r="E13"/>
  <c r="E24" i="3"/>
  <c r="E16"/>
  <c r="D16"/>
  <c r="E9"/>
  <c r="D9"/>
  <c r="E9" i="1"/>
  <c r="D9"/>
  <c r="E51" i="2"/>
  <c r="D51"/>
  <c r="E32"/>
  <c r="D32"/>
  <c r="E23"/>
  <c r="D23"/>
  <c r="E50"/>
  <c r="E53"/>
  <c r="D43"/>
  <c r="D36"/>
  <c r="D37"/>
  <c r="D8" i="3"/>
  <c r="E10"/>
  <c r="D10"/>
  <c r="E8"/>
  <c r="D24"/>
  <c r="E23"/>
  <c r="D23"/>
  <c r="E30"/>
  <c r="D30"/>
  <c r="D50" i="2"/>
  <c r="D53"/>
  <c r="E52"/>
  <c r="D52"/>
  <c r="E43"/>
  <c r="E37"/>
  <c r="E36"/>
  <c r="E22"/>
  <c r="E24"/>
  <c r="D24"/>
  <c r="D22"/>
  <c r="E49"/>
  <c r="E30"/>
  <c r="E33"/>
  <c r="E35"/>
  <c r="E21"/>
  <c r="E20"/>
  <c r="D20"/>
  <c r="D34"/>
  <c r="E34"/>
  <c r="D35"/>
  <c r="D33"/>
  <c r="D30"/>
  <c r="D49"/>
  <c r="A2" i="3"/>
  <c r="E36"/>
  <c r="B15" i="2"/>
  <c r="C15"/>
  <c r="B27" i="1"/>
  <c r="C27"/>
  <c r="B40"/>
  <c r="C40"/>
  <c r="F15" i="24" l="1"/>
  <c r="E15"/>
  <c r="E35" i="1"/>
  <c r="D35"/>
  <c r="E24"/>
  <c r="D24"/>
  <c r="E9" i="2"/>
  <c r="D9"/>
  <c r="E17" i="3"/>
  <c r="D17"/>
  <c r="E44" i="2"/>
  <c r="D44"/>
  <c r="E26" i="1"/>
  <c r="D26"/>
  <c r="D36"/>
  <c r="E23"/>
  <c r="E25"/>
  <c r="D25"/>
  <c r="D23"/>
  <c r="E38"/>
  <c r="E36"/>
  <c r="E34"/>
  <c r="E37"/>
  <c r="D36" i="3"/>
  <c r="E31"/>
  <c r="D31"/>
  <c r="E22"/>
  <c r="D22"/>
  <c r="D54" i="2"/>
  <c r="E54"/>
  <c r="E38"/>
  <c r="D38"/>
  <c r="D8"/>
  <c r="D7"/>
  <c r="D10"/>
  <c r="D12"/>
  <c r="D14"/>
  <c r="D11"/>
  <c r="D13"/>
  <c r="E14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2"/>
  <c r="E20"/>
  <c r="E21"/>
  <c r="E22"/>
  <c r="D38"/>
  <c r="D33"/>
  <c r="E7"/>
  <c r="D39"/>
  <c r="D34"/>
  <c r="D21"/>
  <c r="D20"/>
  <c r="E10"/>
  <c r="E12"/>
  <c r="D37"/>
  <c r="E13"/>
  <c r="E40" l="1"/>
  <c r="D40"/>
  <c r="E37" i="3"/>
  <c r="E25"/>
  <c r="D25"/>
  <c r="D37"/>
  <c r="E11"/>
  <c r="D11"/>
  <c r="E25" i="2"/>
  <c r="D25"/>
  <c r="D15" i="1"/>
  <c r="E15"/>
  <c r="E15" i="2"/>
  <c r="D15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<sst xmlns="http://schemas.openxmlformats.org/spreadsheetml/2006/main" count="1699" uniqueCount="163">
  <si>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</si>
  <si>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</si>
  <si>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</si>
  <si>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</si>
  <si>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</si>
  <si>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</si>
  <si>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</si>
  <si>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</si>
  <si>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</si>
  <si>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</si>
  <si>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</si>
  <si>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</si>
  <si>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</si>
  <si>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</si>
  <si>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</si>
  <si>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</si>
  <si>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</si>
  <si>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</si>
  <si>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</si>
  <si>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</si>
  <si>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</si>
  <si>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</si>
  <si>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</si>
  <si>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</si>
  <si>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</si>
  <si>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</si>
  <si>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</si>
  <si>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</si>
  <si>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</si>
  <si>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</si>
  <si>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</si>
  <si>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</si>
  <si>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</si>
  <si>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</si>
  <si>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</si>
  <si>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</si>
  <si>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</si>
  <si>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</si>
  <si>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</si>
  <si>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</si>
  <si>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</si>
  <si>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</si>
  <si>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</si>
  <si>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</si>
  <si>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</si>
  <si>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</si>
  <si>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</si>
  <si>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</si>
  <si>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</si>
  <si>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BUILDER TRACKING</t>
  </si>
  <si>
    <t>BUILDER</t>
  </si>
  <si>
    <t>DOLLARVOL</t>
  </si>
  <si>
    <t>AVERAGE</t>
  </si>
  <si>
    <t>% OF $$$ VOLUME</t>
  </si>
  <si>
    <t>Reporting Period: JULY, 2024</t>
  </si>
  <si>
    <t>Signature Title</t>
  </si>
  <si>
    <t>CONDO/TWNHSE</t>
  </si>
  <si>
    <t>ZEPHYR</t>
  </si>
  <si>
    <t>JML</t>
  </si>
  <si>
    <t>NO</t>
  </si>
  <si>
    <t>First Centennial Title</t>
  </si>
  <si>
    <t>VACANT LAND</t>
  </si>
  <si>
    <t>GARDNERVILLE</t>
  </si>
  <si>
    <t>3</t>
  </si>
  <si>
    <t>SINGLE FAM RES.</t>
  </si>
  <si>
    <t>Ticor Title</t>
  </si>
  <si>
    <t>RLT</t>
  </si>
  <si>
    <t>Core Title</t>
  </si>
  <si>
    <t>CARSON CITY</t>
  </si>
  <si>
    <t>AMG</t>
  </si>
  <si>
    <t>RIDGEVIEW</t>
  </si>
  <si>
    <t>20</t>
  </si>
  <si>
    <t>YES</t>
  </si>
  <si>
    <t>J C VALLEY KNOLLS LLC</t>
  </si>
  <si>
    <t>First American Title</t>
  </si>
  <si>
    <t>MINDEN</t>
  </si>
  <si>
    <t>ET</t>
  </si>
  <si>
    <t>BEACH CLUB DEVELOPMENT PHASE II LLC</t>
  </si>
  <si>
    <t>KIETZKE</t>
  </si>
  <si>
    <t>TO</t>
  </si>
  <si>
    <t>Stewart Title</t>
  </si>
  <si>
    <t>BA</t>
  </si>
  <si>
    <t>CC</t>
  </si>
  <si>
    <t>GENOA LAKES BY DESERT WIND</t>
  </si>
  <si>
    <t>COMMERCIAL</t>
  </si>
  <si>
    <t>17</t>
  </si>
  <si>
    <t>DKC</t>
  </si>
  <si>
    <t>JP</t>
  </si>
  <si>
    <t>TL KINGSBURY ESTATES</t>
  </si>
  <si>
    <t>CARTER HILL HOMES LLC</t>
  </si>
  <si>
    <t>JC VALLEY KNOLLS LLC</t>
  </si>
  <si>
    <t>Landmark Title</t>
  </si>
  <si>
    <t>PLUMB</t>
  </si>
  <si>
    <t>DP</t>
  </si>
  <si>
    <t>MONTE VISTA MINDEN LLC</t>
  </si>
  <si>
    <t>GENOA SPRINGS LLC</t>
  </si>
  <si>
    <t>INCLINE</t>
  </si>
  <si>
    <t>SLP</t>
  </si>
  <si>
    <t>NF</t>
  </si>
  <si>
    <t>TM</t>
  </si>
  <si>
    <t>TF</t>
  </si>
  <si>
    <t>MAYBERRY</t>
  </si>
  <si>
    <t>UNK</t>
  </si>
  <si>
    <t>SAB</t>
  </si>
  <si>
    <t>Toiyabe Title</t>
  </si>
  <si>
    <t>MB</t>
  </si>
  <si>
    <t>JMS</t>
  </si>
  <si>
    <t>DC</t>
  </si>
  <si>
    <t>JC VALLEY KNOLLS 2 LLC</t>
  </si>
  <si>
    <t>J C VALLEY KNOLLS 2 LLC</t>
  </si>
  <si>
    <t>15</t>
  </si>
  <si>
    <t>RS</t>
  </si>
  <si>
    <t>1420-33-213-016</t>
  </si>
  <si>
    <t>CONVENTIONAL</t>
  </si>
  <si>
    <t>CROSSCOUNTRY MORTGAGE LLC</t>
  </si>
  <si>
    <t>1318-22-301-001</t>
  </si>
  <si>
    <t>ICP CLC TAHOE HOLDINGS LLC</t>
  </si>
  <si>
    <t>1420-05-437-002</t>
  </si>
  <si>
    <t>CHANGE LENDING LLC</t>
  </si>
  <si>
    <t>1420-05-437-003</t>
  </si>
  <si>
    <t>1420-05-437-001</t>
  </si>
  <si>
    <t>1418-34-113-013</t>
  </si>
  <si>
    <t>GENERAL MORTGAGE CAPITAL CORPORATION</t>
  </si>
  <si>
    <t>1320-14-001-018</t>
  </si>
  <si>
    <t>UNITED FEDERAL CREDIT UNION</t>
  </si>
  <si>
    <t>1320-29-115-003</t>
  </si>
  <si>
    <t>GREATER NEVADA MORTGAGE</t>
  </si>
  <si>
    <t>1420-05-443-003</t>
  </si>
  <si>
    <t>1219-10-002-007</t>
  </si>
  <si>
    <t>MASON MCDUFFIE MORTGAGE CORPORATION</t>
  </si>
  <si>
    <t>1318-09-810-110</t>
  </si>
  <si>
    <t>CREDIT LINE</t>
  </si>
  <si>
    <t>TRI COUNTIES BANK</t>
  </si>
  <si>
    <t>1420-05-443-002</t>
  </si>
  <si>
    <t>1420-05-443-004</t>
  </si>
  <si>
    <t>1419-03-002-169</t>
  </si>
  <si>
    <t>CONSTRUCTION</t>
  </si>
  <si>
    <t>MIDFIRST BANK</t>
  </si>
  <si>
    <t>1220-16-610-059</t>
  </si>
  <si>
    <t>EL DORADO SAVING BANK</t>
  </si>
  <si>
    <t>1219-24-002-014</t>
  </si>
  <si>
    <t>GUILD MORTGAGE COMPANY LLC</t>
  </si>
  <si>
    <t>1022-11-002-031</t>
  </si>
  <si>
    <t>EL DORADO SAVINGS BANK</t>
  </si>
  <si>
    <t>1220-13-801-008</t>
  </si>
  <si>
    <t>1221-13-000-001</t>
  </si>
  <si>
    <t>1220-10-811-019</t>
  </si>
  <si>
    <t>1320-27-002-040</t>
  </si>
  <si>
    <t>HARD MONEY</t>
  </si>
  <si>
    <t>S &amp; M HANSON PROPERTIES LLC</t>
  </si>
  <si>
    <t>1220-02-002-001</t>
  </si>
  <si>
    <t>GEORGIAS OWN CREDIT UNION</t>
  </si>
  <si>
    <t>CT</t>
  </si>
  <si>
    <t>FA</t>
  </si>
  <si>
    <t>FC</t>
  </si>
  <si>
    <t>LT</t>
  </si>
  <si>
    <t>SIG</t>
  </si>
  <si>
    <t>ST</t>
  </si>
  <si>
    <t>TI</t>
  </si>
  <si>
    <t>TT</t>
  </si>
  <si>
    <t>Deed</t>
  </si>
  <si>
    <t>Deed Subdivider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</si>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</sst>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5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" fillId="0" borderId="0" xfId="11"/>
    <xf numFmtId="0" fontId="18" fillId="0" borderId="0" xfId="11" applyFont="1"/>
    <xf numFmtId="0" fontId="16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164" fontId="16" fillId="0" borderId="6" xfId="3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17" fillId="0" borderId="18" xfId="12" applyFont="1" applyFill="1" applyBorder="1" applyAlignment="1">
      <alignment wrapText="1"/>
    </xf>
    <xf numFmtId="0" fontId="17" fillId="0" borderId="18" xfId="12" applyFont="1" applyFill="1" applyBorder="1" applyAlignment="1">
      <alignment horizontal="right" wrapText="1"/>
    </xf>
    <xf numFmtId="165" fontId="17" fillId="0" borderId="18" xfId="1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Signature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Core Title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43</c:v>
                </c:pt>
                <c:pt idx="1">
                  <c:v>24</c:v>
                </c:pt>
                <c:pt idx="2">
                  <c:v>15</c:v>
                </c:pt>
                <c:pt idx="3">
                  <c:v>14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64239232"/>
        <c:axId val="164240768"/>
        <c:axId val="0"/>
      </c:bar3DChart>
      <c:catAx>
        <c:axId val="164239232"/>
        <c:scaling>
          <c:orientation val="minMax"/>
        </c:scaling>
        <c:axPos val="b"/>
        <c:numFmt formatCode="General" sourceLinked="1"/>
        <c:majorTickMark val="none"/>
        <c:tickLblPos val="nextTo"/>
        <c:crossAx val="164240768"/>
        <c:crosses val="autoZero"/>
        <c:auto val="1"/>
        <c:lblAlgn val="ctr"/>
        <c:lblOffset val="100"/>
      </c:catAx>
      <c:valAx>
        <c:axId val="164240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64239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STATS'!$A$20:$A$26</c:f>
              <c:strCache>
                <c:ptCount val="7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Core Title</c:v>
                </c:pt>
              </c:strCache>
            </c:strRef>
          </c:cat>
          <c:val>
            <c:numRef>
              <c:f>'OVERALL STATS'!$B$20:$B$26</c:f>
              <c:numCache>
                <c:formatCode>0</c:formatCode>
                <c:ptCount val="7"/>
                <c:pt idx="0">
                  <c:v>11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64468224"/>
        <c:axId val="164469760"/>
        <c:axId val="0"/>
      </c:bar3DChart>
      <c:catAx>
        <c:axId val="164468224"/>
        <c:scaling>
          <c:orientation val="minMax"/>
        </c:scaling>
        <c:axPos val="b"/>
        <c:numFmt formatCode="General" sourceLinked="1"/>
        <c:majorTickMark val="none"/>
        <c:tickLblPos val="nextTo"/>
        <c:crossAx val="164469760"/>
        <c:crosses val="autoZero"/>
        <c:auto val="1"/>
        <c:lblAlgn val="ctr"/>
        <c:lblOffset val="100"/>
      </c:catAx>
      <c:valAx>
        <c:axId val="1644697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644682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STATS'!$A$32:$A$39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Signature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Core Title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STATS'!$B$32:$B$39</c:f>
              <c:numCache>
                <c:formatCode>0</c:formatCode>
                <c:ptCount val="8"/>
                <c:pt idx="0">
                  <c:v>54</c:v>
                </c:pt>
                <c:pt idx="1">
                  <c:v>28</c:v>
                </c:pt>
                <c:pt idx="2">
                  <c:v>16</c:v>
                </c:pt>
                <c:pt idx="3">
                  <c:v>15</c:v>
                </c:pt>
                <c:pt idx="4">
                  <c:v>11</c:v>
                </c:pt>
                <c:pt idx="5">
                  <c:v>7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hape val="box"/>
        <c:axId val="164487936"/>
        <c:axId val="164489472"/>
        <c:axId val="0"/>
      </c:bar3DChart>
      <c:catAx>
        <c:axId val="164487936"/>
        <c:scaling>
          <c:orientation val="minMax"/>
        </c:scaling>
        <c:axPos val="b"/>
        <c:numFmt formatCode="General" sourceLinked="1"/>
        <c:majorTickMark val="none"/>
        <c:tickLblPos val="nextTo"/>
        <c:crossAx val="164489472"/>
        <c:crosses val="autoZero"/>
        <c:auto val="1"/>
        <c:lblAlgn val="ctr"/>
        <c:lblOffset val="100"/>
      </c:catAx>
      <c:valAx>
        <c:axId val="1644894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64487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Signature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Core Title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37260669.009999998</c:v>
                </c:pt>
                <c:pt idx="1">
                  <c:v>20284250</c:v>
                </c:pt>
                <c:pt idx="2">
                  <c:v>37485949</c:v>
                </c:pt>
                <c:pt idx="3">
                  <c:v>13241340</c:v>
                </c:pt>
                <c:pt idx="4">
                  <c:v>3136500</c:v>
                </c:pt>
                <c:pt idx="5">
                  <c:v>4259636</c:v>
                </c:pt>
                <c:pt idx="6">
                  <c:v>1750000</c:v>
                </c:pt>
                <c:pt idx="7">
                  <c:v>695000</c:v>
                </c:pt>
              </c:numCache>
            </c:numRef>
          </c:val>
        </c:ser>
        <c:shape val="box"/>
        <c:axId val="164802560"/>
        <c:axId val="164804096"/>
        <c:axId val="0"/>
      </c:bar3DChart>
      <c:catAx>
        <c:axId val="164802560"/>
        <c:scaling>
          <c:orientation val="minMax"/>
        </c:scaling>
        <c:axPos val="b"/>
        <c:numFmt formatCode="General" sourceLinked="1"/>
        <c:majorTickMark val="none"/>
        <c:tickLblPos val="nextTo"/>
        <c:crossAx val="164804096"/>
        <c:crosses val="autoZero"/>
        <c:auto val="1"/>
        <c:lblAlgn val="ctr"/>
        <c:lblOffset val="100"/>
      </c:catAx>
      <c:valAx>
        <c:axId val="164804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64802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STATS'!$A$20:$A$26</c:f>
              <c:strCache>
                <c:ptCount val="7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Core Title</c:v>
                </c:pt>
              </c:strCache>
            </c:strRef>
          </c:cat>
          <c:val>
            <c:numRef>
              <c:f>'OVERALL STATS'!$C$20:$C$26</c:f>
              <c:numCache>
                <c:formatCode>"$"#,##0</c:formatCode>
                <c:ptCount val="7"/>
                <c:pt idx="0">
                  <c:v>10576500</c:v>
                </c:pt>
                <c:pt idx="1">
                  <c:v>2491000</c:v>
                </c:pt>
                <c:pt idx="2">
                  <c:v>518000</c:v>
                </c:pt>
                <c:pt idx="3">
                  <c:v>15000000</c:v>
                </c:pt>
                <c:pt idx="4">
                  <c:v>2000000</c:v>
                </c:pt>
                <c:pt idx="5">
                  <c:v>500000</c:v>
                </c:pt>
                <c:pt idx="6">
                  <c:v>345000</c:v>
                </c:pt>
              </c:numCache>
            </c:numRef>
          </c:val>
        </c:ser>
        <c:shape val="box"/>
        <c:axId val="164830208"/>
        <c:axId val="164832000"/>
        <c:axId val="0"/>
      </c:bar3DChart>
      <c:catAx>
        <c:axId val="164830208"/>
        <c:scaling>
          <c:orientation val="minMax"/>
        </c:scaling>
        <c:axPos val="b"/>
        <c:numFmt formatCode="General" sourceLinked="1"/>
        <c:majorTickMark val="none"/>
        <c:tickLblPos val="nextTo"/>
        <c:crossAx val="164832000"/>
        <c:crosses val="autoZero"/>
        <c:auto val="1"/>
        <c:lblAlgn val="ctr"/>
        <c:lblOffset val="100"/>
      </c:catAx>
      <c:valAx>
        <c:axId val="164832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64830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STATS'!$A$32:$A$39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Signature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Core Title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STATS'!$C$32:$C$39</c:f>
              <c:numCache>
                <c:formatCode>"$"#,##0</c:formatCode>
                <c:ptCount val="8"/>
                <c:pt idx="0">
                  <c:v>47837169.009999998</c:v>
                </c:pt>
                <c:pt idx="1">
                  <c:v>22775250</c:v>
                </c:pt>
                <c:pt idx="2">
                  <c:v>39485949</c:v>
                </c:pt>
                <c:pt idx="3">
                  <c:v>28241340</c:v>
                </c:pt>
                <c:pt idx="4">
                  <c:v>3654500</c:v>
                </c:pt>
                <c:pt idx="5">
                  <c:v>4604636</c:v>
                </c:pt>
                <c:pt idx="6">
                  <c:v>2250000</c:v>
                </c:pt>
                <c:pt idx="7">
                  <c:v>695000</c:v>
                </c:pt>
              </c:numCache>
            </c:numRef>
          </c:val>
        </c:ser>
        <c:shape val="box"/>
        <c:axId val="164849920"/>
        <c:axId val="164864000"/>
        <c:axId val="0"/>
      </c:bar3DChart>
      <c:catAx>
        <c:axId val="164849920"/>
        <c:scaling>
          <c:orientation val="minMax"/>
        </c:scaling>
        <c:axPos val="b"/>
        <c:numFmt formatCode="General" sourceLinked="1"/>
        <c:majorTickMark val="none"/>
        <c:tickLblPos val="nextTo"/>
        <c:crossAx val="164864000"/>
        <c:crosses val="autoZero"/>
        <c:auto val="1"/>
        <c:lblAlgn val="ctr"/>
        <c:lblOffset val="100"/>
      </c:catAx>
      <c:valAx>
        <c:axId val="164864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64849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05.807419560188" createdVersion="3" refreshedVersion="3" minRefreshableVersion="3" recordCount="114">
  <cacheSource type="worksheet">
    <worksheetSource name="Table5"/>
  </cacheSource>
  <cacheFields count="10">
    <cacheField name="FULLNAME" numFmtId="0">
      <sharedItems containsBlank="1" count="9">
        <s v="Core Title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0">
        <s v="KIETZKE"/>
        <s v="CARSON CITY"/>
        <s v="MINDEN"/>
        <s v="GARDNERVILLE"/>
        <s v="RIDGEVIEW"/>
        <s v="ZEPHYR"/>
        <s v="PLUMB"/>
        <s v="MAYBERRY"/>
        <s v="INCLINE"/>
        <m u="1"/>
      </sharedItems>
    </cacheField>
    <cacheField name="EO" numFmtId="0">
      <sharedItems containsBlank="1" count="25">
        <s v="JMS"/>
        <s v="AMG"/>
        <s v="DC"/>
        <s v="CC"/>
        <s v="ET"/>
        <s v="JP"/>
        <s v="TM"/>
        <s v="3"/>
        <s v="20"/>
        <s v="17"/>
        <s v="15"/>
        <s v="DP"/>
        <s v="JML"/>
        <s v="NF"/>
        <s v="BA"/>
        <s v="RS"/>
        <s v="TF"/>
        <s v="SAB"/>
        <s v="UNK"/>
        <s v="RLT"/>
        <s v="DKC"/>
        <s v="TO"/>
        <s v="SLP"/>
        <s v="MB"/>
        <m u="1"/>
      </sharedItems>
    </cacheField>
    <cacheField name="PROPTYPE" numFmtId="0">
      <sharedItems containsBlank="1" count="5">
        <s v="SINGLE FAM RES."/>
        <s v="CONDO/TWNHSE"/>
        <s v="VACANT LAND"/>
        <s v="COMMERCIAL"/>
        <m u="1"/>
      </sharedItems>
    </cacheField>
    <cacheField name="DOCNUM" numFmtId="0">
      <sharedItems containsSemiMixedTypes="0" containsString="0" containsNumber="1" containsInteger="1" minValue="1009603" maxValue="1010612"/>
    </cacheField>
    <cacheField name="AMOUNT" numFmtId="165">
      <sharedItems containsSemiMixedTypes="0" containsString="0" containsNumber="1" minValue="75000" maxValue="12250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7-01T00:00:00" maxDate="2024-08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05.807531481485" createdVersion="3" refreshedVersion="3" minRefreshableVersion="3" recordCount="22">
  <cacheSource type="worksheet">
    <worksheetSource name="Table4"/>
  </cacheSource>
  <cacheFields count="8">
    <cacheField name="FULLNAME" numFmtId="0">
      <sharedItems containsBlank="1" count="15">
        <s v="Core Title"/>
        <s v="First American Title"/>
        <s v="First Centennial Title"/>
        <s v="Signature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CREDIT LINE"/>
        <s v="CONSTRUCTION"/>
        <s v="HARD MONEY"/>
        <m u="1"/>
        <s v="SBA" u="1"/>
        <s v="FHA" u="1"/>
        <s v="V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1009718" maxValue="1010606"/>
    </cacheField>
    <cacheField name="AMOUNT" numFmtId="165">
      <sharedItems containsSemiMixedTypes="0" containsString="0" containsNumber="1" containsInteger="1" minValue="50000" maxValue="15000000"/>
    </cacheField>
    <cacheField name="RECDATE" numFmtId="14">
      <sharedItems containsSemiMixedTypes="0" containsNonDate="0" containsDate="1" containsString="0" minDate="2024-07-03T00:00:00" maxDate="2024-08-01T00:00:00"/>
    </cacheField>
    <cacheField name="LENDER" numFmtId="0">
      <sharedItems containsBlank="1" count="111">
        <s v="CROSSCOUNTRY MORTGAGE LLC"/>
        <s v="ICP CLC TAHOE HOLDINGS LLC"/>
        <s v="CHANGE LENDING LLC"/>
        <s v="GENERAL MORTGAGE CAPITAL CORPORATION"/>
        <s v="UNITED FEDERAL CREDIT UNION"/>
        <s v="GREATER NEVADA MORTGAGE"/>
        <s v="TRI COUNTIES BANK"/>
        <s v="MASON MCDUFFIE MORTGAGE CORPORATION"/>
        <s v="MIDFIRST BANK"/>
        <s v="EL DORADO SAVING BANK"/>
        <s v="GUILD MORTGAGE COMPANY LLC"/>
        <s v="EL DORADO SAVINGS BANK"/>
        <s v="S &amp; M HANSON PROPERTIES LLC"/>
        <s v="GEORGIAS OWN CREDIT UNION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x v="0"/>
    <s v="CT"/>
    <x v="0"/>
    <x v="0"/>
    <x v="0"/>
    <n v="1010378"/>
    <n v="530000"/>
    <x v="0"/>
    <s v="YES"/>
    <d v="2024-07-25T00:00:00"/>
  </r>
  <r>
    <x v="0"/>
    <s v="CT"/>
    <x v="1"/>
    <x v="1"/>
    <x v="0"/>
    <n v="1010095"/>
    <n v="439000"/>
    <x v="0"/>
    <s v="YES"/>
    <d v="2024-07-17T00:00:00"/>
  </r>
  <r>
    <x v="0"/>
    <s v="CT"/>
    <x v="1"/>
    <x v="2"/>
    <x v="0"/>
    <n v="1010451"/>
    <n v="470000"/>
    <x v="0"/>
    <s v="YES"/>
    <d v="2024-07-29T00:00:00"/>
  </r>
  <r>
    <x v="0"/>
    <s v="CT"/>
    <x v="1"/>
    <x v="1"/>
    <x v="0"/>
    <n v="1010203"/>
    <n v="720000"/>
    <x v="0"/>
    <s v="YES"/>
    <d v="2024-07-19T00:00:00"/>
  </r>
  <r>
    <x v="0"/>
    <s v="CT"/>
    <x v="0"/>
    <x v="3"/>
    <x v="0"/>
    <n v="1010332"/>
    <n v="1660636"/>
    <x v="1"/>
    <s v="YES"/>
    <d v="2024-07-24T00:00:00"/>
  </r>
  <r>
    <x v="0"/>
    <s v="CT"/>
    <x v="1"/>
    <x v="1"/>
    <x v="0"/>
    <n v="1010612"/>
    <n v="440000"/>
    <x v="0"/>
    <s v="YES"/>
    <d v="2024-07-31T00:00:00"/>
  </r>
  <r>
    <x v="1"/>
    <s v="FA"/>
    <x v="2"/>
    <x v="4"/>
    <x v="0"/>
    <n v="1010302"/>
    <n v="529900"/>
    <x v="0"/>
    <s v="YES"/>
    <d v="2024-07-23T00:00:00"/>
  </r>
  <r>
    <x v="1"/>
    <s v="FA"/>
    <x v="2"/>
    <x v="4"/>
    <x v="0"/>
    <n v="1009801"/>
    <n v="285000"/>
    <x v="0"/>
    <s v="YES"/>
    <d v="2024-07-08T00:00:00"/>
  </r>
  <r>
    <x v="1"/>
    <s v="FA"/>
    <x v="2"/>
    <x v="4"/>
    <x v="1"/>
    <n v="1010039"/>
    <n v="1679040"/>
    <x v="1"/>
    <s v="YES"/>
    <d v="2024-07-15T00:00:00"/>
  </r>
  <r>
    <x v="1"/>
    <s v="FA"/>
    <x v="0"/>
    <x v="5"/>
    <x v="0"/>
    <n v="1009632"/>
    <n v="673900"/>
    <x v="1"/>
    <s v="YES"/>
    <d v="2024-07-01T00:00:00"/>
  </r>
  <r>
    <x v="1"/>
    <s v="FA"/>
    <x v="2"/>
    <x v="4"/>
    <x v="1"/>
    <n v="1010226"/>
    <n v="3100000"/>
    <x v="1"/>
    <s v="YES"/>
    <d v="2024-07-19T00:00:00"/>
  </r>
  <r>
    <x v="1"/>
    <s v="FA"/>
    <x v="2"/>
    <x v="4"/>
    <x v="0"/>
    <n v="1009610"/>
    <n v="965000"/>
    <x v="0"/>
    <s v="YES"/>
    <d v="2024-07-01T00:00:00"/>
  </r>
  <r>
    <x v="1"/>
    <s v="FA"/>
    <x v="2"/>
    <x v="4"/>
    <x v="2"/>
    <n v="1010202"/>
    <n v="89500"/>
    <x v="0"/>
    <s v="YES"/>
    <d v="2024-07-19T00:00:00"/>
  </r>
  <r>
    <x v="1"/>
    <s v="FA"/>
    <x v="2"/>
    <x v="4"/>
    <x v="0"/>
    <n v="1010199"/>
    <n v="468000"/>
    <x v="0"/>
    <s v="YES"/>
    <d v="2024-07-19T00:00:00"/>
  </r>
  <r>
    <x v="1"/>
    <s v="FA"/>
    <x v="2"/>
    <x v="4"/>
    <x v="0"/>
    <n v="1010078"/>
    <n v="430000"/>
    <x v="0"/>
    <s v="YES"/>
    <d v="2024-07-16T00:00:00"/>
  </r>
  <r>
    <x v="1"/>
    <s v="FA"/>
    <x v="2"/>
    <x v="4"/>
    <x v="0"/>
    <n v="1010357"/>
    <n v="885000"/>
    <x v="0"/>
    <s v="YES"/>
    <d v="2024-07-25T00:00:00"/>
  </r>
  <r>
    <x v="1"/>
    <s v="FA"/>
    <x v="2"/>
    <x v="4"/>
    <x v="0"/>
    <n v="1009890"/>
    <n v="1725000"/>
    <x v="0"/>
    <s v="YES"/>
    <d v="2024-07-09T00:00:00"/>
  </r>
  <r>
    <x v="1"/>
    <s v="FA"/>
    <x v="0"/>
    <x v="6"/>
    <x v="0"/>
    <n v="1009811"/>
    <n v="1400000"/>
    <x v="0"/>
    <s v="YES"/>
    <d v="2024-07-08T00:00:00"/>
  </r>
  <r>
    <x v="1"/>
    <s v="FA"/>
    <x v="2"/>
    <x v="4"/>
    <x v="0"/>
    <n v="1009872"/>
    <n v="383000"/>
    <x v="0"/>
    <s v="YES"/>
    <d v="2024-07-09T00:00:00"/>
  </r>
  <r>
    <x v="1"/>
    <s v="FA"/>
    <x v="2"/>
    <x v="4"/>
    <x v="0"/>
    <n v="1009875"/>
    <n v="628000"/>
    <x v="0"/>
    <s v="YES"/>
    <d v="2024-07-09T00:00:00"/>
  </r>
  <r>
    <x v="2"/>
    <s v="FC"/>
    <x v="3"/>
    <x v="7"/>
    <x v="0"/>
    <n v="1009979"/>
    <n v="899999"/>
    <x v="0"/>
    <s v="YES"/>
    <d v="2024-07-12T00:00:00"/>
  </r>
  <r>
    <x v="2"/>
    <s v="FC"/>
    <x v="4"/>
    <x v="8"/>
    <x v="0"/>
    <n v="1009711"/>
    <n v="947920"/>
    <x v="1"/>
    <s v="YES"/>
    <d v="2024-07-03T00:00:00"/>
  </r>
  <r>
    <x v="2"/>
    <s v="FC"/>
    <x v="3"/>
    <x v="7"/>
    <x v="0"/>
    <n v="1010090"/>
    <n v="397000"/>
    <x v="1"/>
    <s v="YES"/>
    <d v="2024-07-17T00:00:00"/>
  </r>
  <r>
    <x v="2"/>
    <s v="FC"/>
    <x v="4"/>
    <x v="8"/>
    <x v="0"/>
    <n v="1009897"/>
    <n v="771482"/>
    <x v="1"/>
    <s v="YES"/>
    <d v="2024-07-10T00:00:00"/>
  </r>
  <r>
    <x v="2"/>
    <s v="FC"/>
    <x v="5"/>
    <x v="9"/>
    <x v="1"/>
    <n v="1009927"/>
    <n v="865000"/>
    <x v="0"/>
    <s v="YES"/>
    <d v="2024-07-10T00:00:00"/>
  </r>
  <r>
    <x v="2"/>
    <s v="FC"/>
    <x v="4"/>
    <x v="8"/>
    <x v="0"/>
    <n v="1009681"/>
    <n v="649285"/>
    <x v="1"/>
    <s v="YES"/>
    <d v="2024-07-02T00:00:00"/>
  </r>
  <r>
    <x v="2"/>
    <s v="FC"/>
    <x v="5"/>
    <x v="9"/>
    <x v="1"/>
    <n v="1009675"/>
    <n v="1395000"/>
    <x v="0"/>
    <s v="YES"/>
    <d v="2024-07-02T00:00:00"/>
  </r>
  <r>
    <x v="2"/>
    <s v="FC"/>
    <x v="3"/>
    <x v="7"/>
    <x v="0"/>
    <n v="1009962"/>
    <n v="578000"/>
    <x v="0"/>
    <s v="YES"/>
    <d v="2024-07-11T00:00:00"/>
  </r>
  <r>
    <x v="2"/>
    <s v="FC"/>
    <x v="3"/>
    <x v="7"/>
    <x v="0"/>
    <n v="1010041"/>
    <n v="378000"/>
    <x v="1"/>
    <s v="YES"/>
    <d v="2024-07-15T00:00:00"/>
  </r>
  <r>
    <x v="2"/>
    <s v="FC"/>
    <x v="4"/>
    <x v="8"/>
    <x v="0"/>
    <n v="1010052"/>
    <n v="654976"/>
    <x v="1"/>
    <s v="YES"/>
    <d v="2024-07-15T00:00:00"/>
  </r>
  <r>
    <x v="2"/>
    <s v="FC"/>
    <x v="3"/>
    <x v="7"/>
    <x v="2"/>
    <n v="1010034"/>
    <n v="95000"/>
    <x v="0"/>
    <s v="YES"/>
    <d v="2024-07-15T00:00:00"/>
  </r>
  <r>
    <x v="2"/>
    <s v="FC"/>
    <x v="3"/>
    <x v="7"/>
    <x v="0"/>
    <n v="1009877"/>
    <n v="389000"/>
    <x v="0"/>
    <s v="YES"/>
    <d v="2024-07-09T00:00:00"/>
  </r>
  <r>
    <x v="2"/>
    <s v="FC"/>
    <x v="3"/>
    <x v="7"/>
    <x v="0"/>
    <n v="1009662"/>
    <n v="1099000"/>
    <x v="1"/>
    <s v="YES"/>
    <d v="2024-07-02T00:00:00"/>
  </r>
  <r>
    <x v="2"/>
    <s v="FC"/>
    <x v="5"/>
    <x v="9"/>
    <x v="0"/>
    <n v="1010011"/>
    <n v="1350000"/>
    <x v="0"/>
    <s v="YES"/>
    <d v="2024-07-15T00:00:00"/>
  </r>
  <r>
    <x v="2"/>
    <s v="FC"/>
    <x v="3"/>
    <x v="7"/>
    <x v="2"/>
    <n v="1010044"/>
    <n v="350000"/>
    <x v="0"/>
    <s v="YES"/>
    <d v="2024-07-15T00:00:00"/>
  </r>
  <r>
    <x v="2"/>
    <s v="FC"/>
    <x v="3"/>
    <x v="7"/>
    <x v="0"/>
    <n v="1010026"/>
    <n v="2325000"/>
    <x v="0"/>
    <s v="YES"/>
    <d v="2024-07-15T00:00:00"/>
  </r>
  <r>
    <x v="2"/>
    <s v="FC"/>
    <x v="3"/>
    <x v="7"/>
    <x v="0"/>
    <n v="1010198"/>
    <n v="1007657.51"/>
    <x v="1"/>
    <s v="YES"/>
    <d v="2024-07-19T00:00:00"/>
  </r>
  <r>
    <x v="2"/>
    <s v="FC"/>
    <x v="5"/>
    <x v="9"/>
    <x v="0"/>
    <n v="1009973"/>
    <n v="962000"/>
    <x v="0"/>
    <s v="YES"/>
    <d v="2024-07-12T00:00:00"/>
  </r>
  <r>
    <x v="2"/>
    <s v="FC"/>
    <x v="4"/>
    <x v="8"/>
    <x v="1"/>
    <n v="1010215"/>
    <n v="413990"/>
    <x v="1"/>
    <s v="YES"/>
    <d v="2024-07-19T00:00:00"/>
  </r>
  <r>
    <x v="2"/>
    <s v="FC"/>
    <x v="4"/>
    <x v="8"/>
    <x v="1"/>
    <n v="1010580"/>
    <n v="400000"/>
    <x v="1"/>
    <s v="YES"/>
    <d v="2024-07-31T00:00:00"/>
  </r>
  <r>
    <x v="2"/>
    <s v="FC"/>
    <x v="3"/>
    <x v="7"/>
    <x v="0"/>
    <n v="1010574"/>
    <n v="529000"/>
    <x v="0"/>
    <s v="YES"/>
    <d v="2024-07-31T00:00:00"/>
  </r>
  <r>
    <x v="2"/>
    <s v="FC"/>
    <x v="3"/>
    <x v="7"/>
    <x v="0"/>
    <n v="1009729"/>
    <n v="1300000"/>
    <x v="0"/>
    <s v="YES"/>
    <d v="2024-07-03T00:00:00"/>
  </r>
  <r>
    <x v="2"/>
    <s v="FC"/>
    <x v="3"/>
    <x v="7"/>
    <x v="0"/>
    <n v="1010565"/>
    <n v="434000"/>
    <x v="0"/>
    <s v="YES"/>
    <d v="2024-07-31T00:00:00"/>
  </r>
  <r>
    <x v="2"/>
    <s v="FC"/>
    <x v="3"/>
    <x v="7"/>
    <x v="2"/>
    <n v="1010562"/>
    <n v="280000"/>
    <x v="0"/>
    <s v="YES"/>
    <d v="2024-07-31T00:00:00"/>
  </r>
  <r>
    <x v="2"/>
    <s v="FC"/>
    <x v="3"/>
    <x v="7"/>
    <x v="2"/>
    <n v="1010588"/>
    <n v="116000"/>
    <x v="0"/>
    <s v="YES"/>
    <d v="2024-07-31T00:00:00"/>
  </r>
  <r>
    <x v="2"/>
    <s v="FC"/>
    <x v="5"/>
    <x v="9"/>
    <x v="0"/>
    <n v="1009753"/>
    <n v="492000"/>
    <x v="0"/>
    <s v="YES"/>
    <d v="2024-07-05T00:00:00"/>
  </r>
  <r>
    <x v="2"/>
    <s v="FC"/>
    <x v="4"/>
    <x v="10"/>
    <x v="0"/>
    <n v="1010527"/>
    <n v="615000"/>
    <x v="0"/>
    <s v="YES"/>
    <d v="2024-07-30T00:00:00"/>
  </r>
  <r>
    <x v="2"/>
    <s v="FC"/>
    <x v="4"/>
    <x v="8"/>
    <x v="0"/>
    <n v="1010494"/>
    <n v="511654"/>
    <x v="1"/>
    <s v="YES"/>
    <d v="2024-07-30T00:00:00"/>
  </r>
  <r>
    <x v="2"/>
    <s v="FC"/>
    <x v="4"/>
    <x v="8"/>
    <x v="0"/>
    <n v="1010487"/>
    <n v="530000"/>
    <x v="1"/>
    <s v="YES"/>
    <d v="2024-07-30T00:00:00"/>
  </r>
  <r>
    <x v="2"/>
    <s v="FC"/>
    <x v="5"/>
    <x v="9"/>
    <x v="0"/>
    <n v="1009604"/>
    <n v="1500000"/>
    <x v="0"/>
    <s v="YES"/>
    <d v="2024-07-01T00:00:00"/>
  </r>
  <r>
    <x v="2"/>
    <s v="FC"/>
    <x v="3"/>
    <x v="7"/>
    <x v="1"/>
    <n v="1010436"/>
    <n v="495000"/>
    <x v="0"/>
    <s v="YES"/>
    <d v="2024-07-29T00:00:00"/>
  </r>
  <r>
    <x v="2"/>
    <s v="FC"/>
    <x v="3"/>
    <x v="7"/>
    <x v="0"/>
    <n v="1009609"/>
    <n v="400000"/>
    <x v="0"/>
    <s v="YES"/>
    <d v="2024-07-01T00:00:00"/>
  </r>
  <r>
    <x v="2"/>
    <s v="FC"/>
    <x v="3"/>
    <x v="7"/>
    <x v="0"/>
    <n v="1010422"/>
    <n v="512500"/>
    <x v="0"/>
    <s v="YES"/>
    <d v="2024-07-26T00:00:00"/>
  </r>
  <r>
    <x v="2"/>
    <s v="FC"/>
    <x v="4"/>
    <x v="8"/>
    <x v="1"/>
    <n v="1010396"/>
    <n v="397000"/>
    <x v="1"/>
    <s v="YES"/>
    <d v="2024-07-26T00:00:00"/>
  </r>
  <r>
    <x v="2"/>
    <s v="FC"/>
    <x v="4"/>
    <x v="8"/>
    <x v="1"/>
    <n v="1009796"/>
    <n v="518990"/>
    <x v="1"/>
    <s v="YES"/>
    <d v="2024-07-08T00:00:00"/>
  </r>
  <r>
    <x v="2"/>
    <s v="FC"/>
    <x v="5"/>
    <x v="9"/>
    <x v="0"/>
    <n v="1010372"/>
    <n v="555763"/>
    <x v="0"/>
    <s v="YES"/>
    <d v="2024-07-25T00:00:00"/>
  </r>
  <r>
    <x v="2"/>
    <s v="FC"/>
    <x v="3"/>
    <x v="7"/>
    <x v="0"/>
    <n v="1010340"/>
    <n v="3200000"/>
    <x v="0"/>
    <s v="YES"/>
    <d v="2024-07-24T00:00:00"/>
  </r>
  <r>
    <x v="2"/>
    <s v="FC"/>
    <x v="3"/>
    <x v="7"/>
    <x v="3"/>
    <n v="1009603"/>
    <n v="850000"/>
    <x v="0"/>
    <s v="YES"/>
    <d v="2024-07-01T00:00:00"/>
  </r>
  <r>
    <x v="2"/>
    <s v="FC"/>
    <x v="5"/>
    <x v="9"/>
    <x v="2"/>
    <n v="1010205"/>
    <n v="998000"/>
    <x v="0"/>
    <s v="YES"/>
    <d v="2024-07-19T00:00:00"/>
  </r>
  <r>
    <x v="2"/>
    <s v="FC"/>
    <x v="5"/>
    <x v="9"/>
    <x v="0"/>
    <n v="1010196"/>
    <n v="2450000"/>
    <x v="0"/>
    <s v="YES"/>
    <d v="2024-07-19T00:00:00"/>
  </r>
  <r>
    <x v="2"/>
    <s v="FC"/>
    <x v="3"/>
    <x v="7"/>
    <x v="0"/>
    <n v="1009892"/>
    <n v="2699000"/>
    <x v="0"/>
    <s v="YES"/>
    <d v="2024-07-09T00:00:00"/>
  </r>
  <r>
    <x v="2"/>
    <s v="FC"/>
    <x v="5"/>
    <x v="9"/>
    <x v="0"/>
    <n v="1009607"/>
    <n v="1060000"/>
    <x v="0"/>
    <s v="YES"/>
    <d v="2024-07-01T00:00:00"/>
  </r>
  <r>
    <x v="2"/>
    <s v="FC"/>
    <x v="3"/>
    <x v="7"/>
    <x v="0"/>
    <n v="1009691"/>
    <n v="888452.5"/>
    <x v="1"/>
    <s v="YES"/>
    <d v="2024-07-02T00:00:00"/>
  </r>
  <r>
    <x v="3"/>
    <s v="LT"/>
    <x v="6"/>
    <x v="11"/>
    <x v="0"/>
    <n v="1009687"/>
    <n v="695000"/>
    <x v="0"/>
    <s v="YES"/>
    <d v="2024-07-02T00:00:00"/>
  </r>
  <r>
    <x v="4"/>
    <s v="SIG"/>
    <x v="5"/>
    <x v="12"/>
    <x v="0"/>
    <n v="1009757"/>
    <n v="933485"/>
    <x v="1"/>
    <s v="YES"/>
    <d v="2024-07-05T00:00:00"/>
  </r>
  <r>
    <x v="4"/>
    <s v="SIG"/>
    <x v="2"/>
    <x v="13"/>
    <x v="0"/>
    <n v="1009799"/>
    <n v="525000"/>
    <x v="0"/>
    <s v="YES"/>
    <d v="2024-07-08T00:00:00"/>
  </r>
  <r>
    <x v="4"/>
    <s v="SIG"/>
    <x v="5"/>
    <x v="12"/>
    <x v="1"/>
    <n v="1010586"/>
    <n v="765000"/>
    <x v="0"/>
    <s v="YES"/>
    <d v="2024-07-31T00:00:00"/>
  </r>
  <r>
    <x v="4"/>
    <s v="SIG"/>
    <x v="5"/>
    <x v="12"/>
    <x v="0"/>
    <n v="1009668"/>
    <n v="1490000"/>
    <x v="0"/>
    <s v="YES"/>
    <d v="2024-07-02T00:00:00"/>
  </r>
  <r>
    <x v="4"/>
    <s v="SIG"/>
    <x v="5"/>
    <x v="12"/>
    <x v="1"/>
    <n v="1010584"/>
    <n v="442464"/>
    <x v="0"/>
    <s v="YES"/>
    <d v="2024-07-31T00:00:00"/>
  </r>
  <r>
    <x v="4"/>
    <s v="SIG"/>
    <x v="5"/>
    <x v="12"/>
    <x v="0"/>
    <n v="1010031"/>
    <n v="1300000"/>
    <x v="0"/>
    <s v="YES"/>
    <d v="2024-07-15T00:00:00"/>
  </r>
  <r>
    <x v="4"/>
    <s v="SIG"/>
    <x v="2"/>
    <x v="13"/>
    <x v="0"/>
    <n v="1010033"/>
    <n v="440000"/>
    <x v="0"/>
    <s v="YES"/>
    <d v="2024-07-15T00:00:00"/>
  </r>
  <r>
    <x v="4"/>
    <s v="SIG"/>
    <x v="5"/>
    <x v="12"/>
    <x v="2"/>
    <n v="1010098"/>
    <n v="1000000"/>
    <x v="0"/>
    <s v="YES"/>
    <d v="2024-07-17T00:00:00"/>
  </r>
  <r>
    <x v="4"/>
    <s v="SIG"/>
    <x v="5"/>
    <x v="12"/>
    <x v="1"/>
    <n v="1010118"/>
    <n v="700000"/>
    <x v="0"/>
    <s v="YES"/>
    <d v="2024-07-18T00:00:00"/>
  </r>
  <r>
    <x v="4"/>
    <s v="SIG"/>
    <x v="5"/>
    <x v="12"/>
    <x v="0"/>
    <n v="1010188"/>
    <n v="1163000"/>
    <x v="0"/>
    <s v="YES"/>
    <d v="2024-07-19T00:00:00"/>
  </r>
  <r>
    <x v="4"/>
    <s v="SIG"/>
    <x v="5"/>
    <x v="12"/>
    <x v="1"/>
    <n v="1010446"/>
    <n v="702000"/>
    <x v="0"/>
    <s v="YES"/>
    <d v="2024-07-29T00:00:00"/>
  </r>
  <r>
    <x v="4"/>
    <s v="SIG"/>
    <x v="5"/>
    <x v="12"/>
    <x v="0"/>
    <n v="1010525"/>
    <n v="4650000"/>
    <x v="0"/>
    <s v="YES"/>
    <d v="2024-07-30T00:00:00"/>
  </r>
  <r>
    <x v="4"/>
    <s v="SIG"/>
    <x v="5"/>
    <x v="12"/>
    <x v="0"/>
    <n v="1010591"/>
    <n v="9575000"/>
    <x v="0"/>
    <s v="YES"/>
    <d v="2024-07-31T00:00:00"/>
  </r>
  <r>
    <x v="4"/>
    <s v="SIG"/>
    <x v="5"/>
    <x v="12"/>
    <x v="0"/>
    <n v="1010566"/>
    <n v="1550000"/>
    <x v="0"/>
    <s v="YES"/>
    <d v="2024-07-31T00:00:00"/>
  </r>
  <r>
    <x v="4"/>
    <s v="SIG"/>
    <x v="5"/>
    <x v="12"/>
    <x v="0"/>
    <n v="1010096"/>
    <n v="12250000"/>
    <x v="0"/>
    <s v="YES"/>
    <d v="2024-07-17T00:00:00"/>
  </r>
  <r>
    <x v="5"/>
    <s v="ST"/>
    <x v="3"/>
    <x v="14"/>
    <x v="2"/>
    <n v="1010304"/>
    <n v="75000"/>
    <x v="0"/>
    <s v="YES"/>
    <d v="2024-07-23T00:00:00"/>
  </r>
  <r>
    <x v="5"/>
    <s v="ST"/>
    <x v="6"/>
    <x v="15"/>
    <x v="0"/>
    <n v="1010536"/>
    <n v="850000"/>
    <x v="0"/>
    <s v="YES"/>
    <d v="2024-07-30T00:00:00"/>
  </r>
  <r>
    <x v="5"/>
    <s v="ST"/>
    <x v="3"/>
    <x v="14"/>
    <x v="2"/>
    <n v="1009726"/>
    <n v="160000"/>
    <x v="0"/>
    <s v="YES"/>
    <d v="2024-07-03T00:00:00"/>
  </r>
  <r>
    <x v="5"/>
    <s v="ST"/>
    <x v="1"/>
    <x v="16"/>
    <x v="0"/>
    <n v="1009932"/>
    <n v="449000"/>
    <x v="0"/>
    <s v="YES"/>
    <d v="2024-07-10T00:00:00"/>
  </r>
  <r>
    <x v="5"/>
    <s v="ST"/>
    <x v="0"/>
    <x v="17"/>
    <x v="2"/>
    <n v="1010003"/>
    <n v="82500"/>
    <x v="0"/>
    <s v="YES"/>
    <d v="2024-07-12T00:00:00"/>
  </r>
  <r>
    <x v="5"/>
    <s v="ST"/>
    <x v="3"/>
    <x v="14"/>
    <x v="2"/>
    <n v="1010193"/>
    <n v="215000"/>
    <x v="0"/>
    <s v="YES"/>
    <d v="2024-07-19T00:00:00"/>
  </r>
  <r>
    <x v="5"/>
    <s v="ST"/>
    <x v="7"/>
    <x v="18"/>
    <x v="0"/>
    <n v="1009992"/>
    <n v="495000"/>
    <x v="0"/>
    <s v="YES"/>
    <d v="2024-07-12T00:00:00"/>
  </r>
  <r>
    <x v="5"/>
    <s v="ST"/>
    <x v="3"/>
    <x v="14"/>
    <x v="0"/>
    <n v="1010411"/>
    <n v="810000"/>
    <x v="0"/>
    <s v="YES"/>
    <d v="2024-07-26T00:00:00"/>
  </r>
  <r>
    <x v="6"/>
    <s v="TI"/>
    <x v="3"/>
    <x v="19"/>
    <x v="0"/>
    <n v="1010426"/>
    <n v="600000"/>
    <x v="0"/>
    <s v="YES"/>
    <d v="2024-07-26T00:00:00"/>
  </r>
  <r>
    <x v="6"/>
    <s v="TI"/>
    <x v="1"/>
    <x v="20"/>
    <x v="0"/>
    <n v="1010353"/>
    <n v="650000"/>
    <x v="0"/>
    <s v="YES"/>
    <d v="2024-07-25T00:00:00"/>
  </r>
  <r>
    <x v="6"/>
    <s v="TI"/>
    <x v="3"/>
    <x v="19"/>
    <x v="0"/>
    <n v="1010335"/>
    <n v="550000"/>
    <x v="0"/>
    <s v="YES"/>
    <d v="2024-07-24T00:00:00"/>
  </r>
  <r>
    <x v="6"/>
    <s v="TI"/>
    <x v="3"/>
    <x v="19"/>
    <x v="0"/>
    <n v="1010386"/>
    <n v="1625000"/>
    <x v="0"/>
    <s v="YES"/>
    <d v="2024-07-26T00:00:00"/>
  </r>
  <r>
    <x v="6"/>
    <s v="TI"/>
    <x v="3"/>
    <x v="19"/>
    <x v="2"/>
    <n v="1010330"/>
    <n v="1075000"/>
    <x v="0"/>
    <s v="YES"/>
    <d v="2024-07-24T00:00:00"/>
  </r>
  <r>
    <x v="6"/>
    <s v="TI"/>
    <x v="3"/>
    <x v="19"/>
    <x v="0"/>
    <n v="1010388"/>
    <n v="538000"/>
    <x v="0"/>
    <s v="YES"/>
    <d v="2024-07-26T00:00:00"/>
  </r>
  <r>
    <x v="6"/>
    <s v="TI"/>
    <x v="1"/>
    <x v="20"/>
    <x v="0"/>
    <n v="1010417"/>
    <n v="455000"/>
    <x v="0"/>
    <s v="YES"/>
    <d v="2024-07-26T00:00:00"/>
  </r>
  <r>
    <x v="6"/>
    <s v="TI"/>
    <x v="3"/>
    <x v="19"/>
    <x v="0"/>
    <n v="1010209"/>
    <n v="808650"/>
    <x v="0"/>
    <s v="YES"/>
    <d v="2024-07-19T00:00:00"/>
  </r>
  <r>
    <x v="6"/>
    <s v="TI"/>
    <x v="3"/>
    <x v="19"/>
    <x v="0"/>
    <n v="1010514"/>
    <n v="415000"/>
    <x v="0"/>
    <s v="YES"/>
    <d v="2024-07-30T00:00:00"/>
  </r>
  <r>
    <x v="6"/>
    <s v="TI"/>
    <x v="3"/>
    <x v="19"/>
    <x v="0"/>
    <n v="1010602"/>
    <n v="979000"/>
    <x v="0"/>
    <s v="YES"/>
    <d v="2024-07-31T00:00:00"/>
  </r>
  <r>
    <x v="6"/>
    <s v="TI"/>
    <x v="3"/>
    <x v="19"/>
    <x v="0"/>
    <n v="1010532"/>
    <n v="800150"/>
    <x v="1"/>
    <s v="YES"/>
    <d v="2024-07-30T00:00:00"/>
  </r>
  <r>
    <x v="6"/>
    <s v="TI"/>
    <x v="0"/>
    <x v="21"/>
    <x v="2"/>
    <n v="1010297"/>
    <n v="3000000"/>
    <x v="0"/>
    <s v="YES"/>
    <d v="2024-07-23T00:00:00"/>
  </r>
  <r>
    <x v="6"/>
    <s v="TI"/>
    <x v="1"/>
    <x v="20"/>
    <x v="0"/>
    <n v="1010129"/>
    <n v="589500"/>
    <x v="0"/>
    <s v="YES"/>
    <d v="2024-07-18T00:00:00"/>
  </r>
  <r>
    <x v="6"/>
    <s v="TI"/>
    <x v="1"/>
    <x v="20"/>
    <x v="0"/>
    <n v="1010125"/>
    <n v="580000"/>
    <x v="0"/>
    <s v="YES"/>
    <d v="2024-07-18T00:00:00"/>
  </r>
  <r>
    <x v="6"/>
    <s v="TI"/>
    <x v="3"/>
    <x v="19"/>
    <x v="0"/>
    <n v="1009620"/>
    <n v="1745000"/>
    <x v="0"/>
    <s v="YES"/>
    <d v="2024-07-01T00:00:00"/>
  </r>
  <r>
    <x v="6"/>
    <s v="TI"/>
    <x v="1"/>
    <x v="20"/>
    <x v="0"/>
    <n v="1009621"/>
    <n v="700000"/>
    <x v="0"/>
    <s v="YES"/>
    <d v="2024-07-01T00:00:00"/>
  </r>
  <r>
    <x v="6"/>
    <s v="TI"/>
    <x v="3"/>
    <x v="19"/>
    <x v="0"/>
    <n v="1009624"/>
    <n v="580000"/>
    <x v="0"/>
    <s v="YES"/>
    <d v="2024-07-01T00:00:00"/>
  </r>
  <r>
    <x v="6"/>
    <s v="TI"/>
    <x v="1"/>
    <x v="20"/>
    <x v="0"/>
    <n v="1009648"/>
    <n v="695000"/>
    <x v="0"/>
    <s v="YES"/>
    <d v="2024-07-02T00:00:00"/>
  </r>
  <r>
    <x v="6"/>
    <s v="TI"/>
    <x v="1"/>
    <x v="20"/>
    <x v="0"/>
    <n v="1009658"/>
    <n v="599000"/>
    <x v="0"/>
    <s v="YES"/>
    <d v="2024-07-02T00:00:00"/>
  </r>
  <r>
    <x v="6"/>
    <s v="TI"/>
    <x v="3"/>
    <x v="19"/>
    <x v="0"/>
    <n v="1009953"/>
    <n v="720000"/>
    <x v="0"/>
    <s v="YES"/>
    <d v="2024-07-11T00:00:00"/>
  </r>
  <r>
    <x v="6"/>
    <s v="TI"/>
    <x v="3"/>
    <x v="19"/>
    <x v="0"/>
    <n v="1009807"/>
    <n v="400000"/>
    <x v="0"/>
    <s v="YES"/>
    <d v="2024-07-08T00:00:00"/>
  </r>
  <r>
    <x v="6"/>
    <s v="TI"/>
    <x v="8"/>
    <x v="22"/>
    <x v="0"/>
    <n v="1009767"/>
    <n v="712000"/>
    <x v="0"/>
    <s v="YES"/>
    <d v="2024-07-05T00:00:00"/>
  </r>
  <r>
    <x v="6"/>
    <s v="TI"/>
    <x v="3"/>
    <x v="19"/>
    <x v="0"/>
    <n v="1009696"/>
    <n v="527950"/>
    <x v="1"/>
    <s v="YES"/>
    <d v="2024-07-02T00:00:00"/>
  </r>
  <r>
    <x v="6"/>
    <s v="TI"/>
    <x v="3"/>
    <x v="19"/>
    <x v="0"/>
    <n v="1010207"/>
    <n v="940000"/>
    <x v="0"/>
    <s v="YES"/>
    <d v="2024-07-19T00:00:00"/>
  </r>
  <r>
    <x v="7"/>
    <s v="TT"/>
    <x v="2"/>
    <x v="23"/>
    <x v="0"/>
    <n v="1010076"/>
    <n v="560000"/>
    <x v="0"/>
    <s v="YES"/>
    <d v="2024-07-16T00:00:00"/>
  </r>
  <r>
    <x v="7"/>
    <s v="TT"/>
    <x v="2"/>
    <x v="23"/>
    <x v="0"/>
    <n v="1010070"/>
    <n v="575000"/>
    <x v="0"/>
    <s v="YES"/>
    <d v="2024-07-16T00:00:00"/>
  </r>
  <r>
    <x v="7"/>
    <s v="TT"/>
    <x v="2"/>
    <x v="23"/>
    <x v="0"/>
    <n v="1010048"/>
    <n v="615000"/>
    <x v="0"/>
    <s v="YES"/>
    <d v="2024-07-1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">
  <r>
    <x v="0"/>
    <s v="CT"/>
    <x v="0"/>
    <s v="1420-33-213-016"/>
    <n v="1010308"/>
    <n v="345000"/>
    <d v="2024-07-23T00:00:00"/>
    <x v="0"/>
  </r>
  <r>
    <x v="1"/>
    <s v="FA"/>
    <x v="1"/>
    <s v="1318-22-301-001"/>
    <n v="1009883"/>
    <n v="15000000"/>
    <d v="2024-07-09T00:00:00"/>
    <x v="1"/>
  </r>
  <r>
    <x v="2"/>
    <s v="FC"/>
    <x v="0"/>
    <s v="1420-05-443-002"/>
    <n v="1010571"/>
    <n v="490000"/>
    <d v="2024-07-31T00:00:00"/>
    <x v="2"/>
  </r>
  <r>
    <x v="2"/>
    <s v="FC"/>
    <x v="0"/>
    <s v="1420-05-437-002"/>
    <n v="1010598"/>
    <n v="317000"/>
    <d v="2024-07-31T00:00:00"/>
    <x v="2"/>
  </r>
  <r>
    <x v="2"/>
    <s v="FC"/>
    <x v="0"/>
    <s v="1420-05-437-003"/>
    <n v="1010600"/>
    <n v="335000"/>
    <d v="2024-07-31T00:00:00"/>
    <x v="2"/>
  </r>
  <r>
    <x v="2"/>
    <s v="FC"/>
    <x v="0"/>
    <s v="1420-05-437-001"/>
    <n v="1010601"/>
    <n v="293000"/>
    <d v="2024-07-31T00:00:00"/>
    <x v="2"/>
  </r>
  <r>
    <x v="2"/>
    <s v="FC"/>
    <x v="0"/>
    <s v="1418-34-113-013"/>
    <n v="1009718"/>
    <n v="890500"/>
    <d v="2024-07-03T00:00:00"/>
    <x v="3"/>
  </r>
  <r>
    <x v="2"/>
    <s v="FC"/>
    <x v="0"/>
    <s v="1320-14-001-018"/>
    <n v="1009745"/>
    <n v="308000"/>
    <d v="2024-07-05T00:00:00"/>
    <x v="4"/>
  </r>
  <r>
    <x v="2"/>
    <s v="FC"/>
    <x v="0"/>
    <s v="1320-29-115-003"/>
    <n v="1009787"/>
    <n v="255000"/>
    <d v="2024-07-08T00:00:00"/>
    <x v="5"/>
  </r>
  <r>
    <x v="2"/>
    <s v="FC"/>
    <x v="0"/>
    <s v="1420-05-443-003"/>
    <n v="1010575"/>
    <n v="456000"/>
    <d v="2024-07-31T00:00:00"/>
    <x v="2"/>
  </r>
  <r>
    <x v="2"/>
    <s v="FC"/>
    <x v="2"/>
    <s v="1318-09-810-110"/>
    <n v="1010460"/>
    <n v="5000000"/>
    <d v="2024-07-29T00:00:00"/>
    <x v="6"/>
  </r>
  <r>
    <x v="2"/>
    <s v="FC"/>
    <x v="0"/>
    <s v="1420-05-443-004"/>
    <n v="1010572"/>
    <n v="532000"/>
    <d v="2024-07-31T00:00:00"/>
    <x v="2"/>
  </r>
  <r>
    <x v="2"/>
    <s v="FC"/>
    <x v="0"/>
    <s v="1219-10-002-007"/>
    <n v="1010438"/>
    <n v="1700000"/>
    <d v="2024-07-29T00:00:00"/>
    <x v="7"/>
  </r>
  <r>
    <x v="3"/>
    <s v="SIG"/>
    <x v="3"/>
    <s v="1419-03-002-169"/>
    <n v="1010478"/>
    <n v="2000000"/>
    <d v="2024-07-30T00:00:00"/>
    <x v="8"/>
  </r>
  <r>
    <x v="4"/>
    <s v="ST"/>
    <x v="2"/>
    <s v="1220-16-610-059"/>
    <n v="1009961"/>
    <n v="50000"/>
    <d v="2024-07-11T00:00:00"/>
    <x v="9"/>
  </r>
  <r>
    <x v="4"/>
    <s v="ST"/>
    <x v="0"/>
    <s v="1219-24-002-014"/>
    <n v="1010192"/>
    <n v="400000"/>
    <d v="2024-07-19T00:00:00"/>
    <x v="10"/>
  </r>
  <r>
    <x v="4"/>
    <s v="ST"/>
    <x v="2"/>
    <s v="1022-11-002-031"/>
    <n v="1010590"/>
    <n v="68000"/>
    <d v="2024-07-31T00:00:00"/>
    <x v="11"/>
  </r>
  <r>
    <x v="5"/>
    <s v="TI"/>
    <x v="0"/>
    <s v="1220-13-801-008"/>
    <n v="1009978"/>
    <n v="343000"/>
    <d v="2024-07-12T00:00:00"/>
    <x v="5"/>
  </r>
  <r>
    <x v="5"/>
    <s v="TI"/>
    <x v="0"/>
    <s v="1221-13-000-001"/>
    <n v="1010224"/>
    <n v="441000"/>
    <d v="2024-07-19T00:00:00"/>
    <x v="5"/>
  </r>
  <r>
    <x v="5"/>
    <s v="TI"/>
    <x v="0"/>
    <s v="1220-10-811-019"/>
    <n v="1010606"/>
    <n v="207000"/>
    <d v="2024-07-31T00:00:00"/>
    <x v="10"/>
  </r>
  <r>
    <x v="5"/>
    <s v="TI"/>
    <x v="4"/>
    <s v="1320-27-002-040"/>
    <n v="1009906"/>
    <n v="1500000"/>
    <d v="2024-07-10T00:00:00"/>
    <x v="12"/>
  </r>
  <r>
    <x v="6"/>
    <s v="TT"/>
    <x v="2"/>
    <s v="1220-02-002-001"/>
    <n v="1010442"/>
    <n v="500000"/>
    <d v="2024-07-29T00:00:00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8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showAll="0">
      <items count="26">
        <item m="1"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3">
    <i>
      <x v="1"/>
    </i>
    <i r="1">
      <x v="1"/>
    </i>
    <i r="2">
      <x v="1"/>
    </i>
    <i r="2">
      <x v="4"/>
    </i>
    <i r="1">
      <x v="2"/>
    </i>
    <i r="2">
      <x v="2"/>
    </i>
    <i r="2">
      <x v="3"/>
    </i>
    <i>
      <x v="2"/>
    </i>
    <i r="1">
      <x v="1"/>
    </i>
    <i r="2">
      <x v="6"/>
    </i>
    <i r="2">
      <x v="7"/>
    </i>
    <i r="1">
      <x v="3"/>
    </i>
    <i r="2">
      <x v="5"/>
    </i>
    <i>
      <x v="3"/>
    </i>
    <i r="1">
      <x v="4"/>
    </i>
    <i r="2">
      <x v="8"/>
    </i>
    <i r="1">
      <x v="5"/>
    </i>
    <i r="2">
      <x v="9"/>
    </i>
    <i r="2">
      <x v="11"/>
    </i>
    <i r="1">
      <x v="6"/>
    </i>
    <i r="2">
      <x v="10"/>
    </i>
    <i>
      <x v="4"/>
    </i>
    <i r="1">
      <x v="7"/>
    </i>
    <i r="2">
      <x v="12"/>
    </i>
    <i>
      <x v="5"/>
    </i>
    <i r="1">
      <x v="3"/>
    </i>
    <i r="2">
      <x v="14"/>
    </i>
    <i r="1">
      <x v="6"/>
    </i>
    <i r="2">
      <x v="13"/>
    </i>
    <i>
      <x v="6"/>
    </i>
    <i r="1">
      <x v="1"/>
    </i>
    <i r="2">
      <x v="18"/>
    </i>
    <i r="1">
      <x v="2"/>
    </i>
    <i r="2">
      <x v="17"/>
    </i>
    <i r="1">
      <x v="4"/>
    </i>
    <i r="2">
      <x v="15"/>
    </i>
    <i r="1">
      <x v="7"/>
    </i>
    <i r="2">
      <x v="16"/>
    </i>
    <i r="1">
      <x v="8"/>
    </i>
    <i r="2">
      <x v="19"/>
    </i>
    <i>
      <x v="7"/>
    </i>
    <i r="1">
      <x v="1"/>
    </i>
    <i r="2">
      <x v="22"/>
    </i>
    <i r="1">
      <x v="2"/>
    </i>
    <i r="2">
      <x v="21"/>
    </i>
    <i r="1">
      <x v="4"/>
    </i>
    <i r="2">
      <x v="20"/>
    </i>
    <i r="1">
      <x v="9"/>
    </i>
    <i r="2">
      <x v="23"/>
    </i>
    <i>
      <x v="8"/>
    </i>
    <i r="1">
      <x v="3"/>
    </i>
    <i r="2"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9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1"/>
        <item m="1" x="10"/>
        <item x="1"/>
        <item x="2"/>
        <item m="1" x="14"/>
        <item m="1" x="13"/>
        <item x="5"/>
        <item x="6"/>
        <item m="1" x="7"/>
        <item m="1" x="9"/>
        <item x="4"/>
        <item m="1" x="8"/>
        <item x="0"/>
        <item x="3"/>
        <item t="default"/>
      </items>
    </pivotField>
    <pivotField compact="0" showAll="0" insertBlankRow="1"/>
    <pivotField axis="axisPage" compact="0" showAll="0" insertBlankRow="1">
      <items count="11">
        <item x="1"/>
        <item x="3"/>
        <item x="0"/>
        <item x="2"/>
        <item m="1" x="7"/>
        <item x="4"/>
        <item m="1" x="9"/>
        <item m="1" x="6"/>
        <item m="1" x="8"/>
        <item m="1"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2">
        <item m="1" x="37"/>
        <item m="1" x="97"/>
        <item m="1" x="109"/>
        <item m="1" x="24"/>
        <item m="1" x="66"/>
        <item m="1" x="40"/>
        <item m="1" x="70"/>
        <item m="1" x="39"/>
        <item m="1" x="34"/>
        <item m="1" x="59"/>
        <item m="1" x="48"/>
        <item m="1" x="31"/>
        <item m="1" x="46"/>
        <item m="1" x="22"/>
        <item m="1" x="17"/>
        <item m="1" x="104"/>
        <item m="1" x="30"/>
        <item m="1" x="64"/>
        <item m="1" x="57"/>
        <item m="1" x="91"/>
        <item m="1" x="81"/>
        <item m="1" x="32"/>
        <item m="1" x="38"/>
        <item m="1" x="87"/>
        <item m="1" x="42"/>
        <item m="1" x="68"/>
        <item m="1" x="15"/>
        <item m="1" x="44"/>
        <item m="1" x="43"/>
        <item m="1" x="106"/>
        <item m="1" x="94"/>
        <item m="1" x="110"/>
        <item m="1" x="58"/>
        <item x="5"/>
        <item m="1" x="16"/>
        <item m="1" x="28"/>
        <item m="1" x="93"/>
        <item m="1" x="100"/>
        <item m="1" x="77"/>
        <item m="1" x="85"/>
        <item m="1" x="26"/>
        <item m="1" x="50"/>
        <item m="1" x="90"/>
        <item m="1" x="19"/>
        <item m="1" x="78"/>
        <item m="1" x="102"/>
        <item m="1" x="55"/>
        <item x="7"/>
        <item m="1" x="63"/>
        <item m="1" x="108"/>
        <item m="1" x="80"/>
        <item m="1" x="69"/>
        <item m="1" x="45"/>
        <item m="1" x="107"/>
        <item m="1" x="49"/>
        <item m="1" x="36"/>
        <item m="1" x="72"/>
        <item m="1" x="84"/>
        <item m="1" x="29"/>
        <item m="1" x="98"/>
        <item m="1" x="76"/>
        <item m="1" x="95"/>
        <item m="1" x="25"/>
        <item m="1" x="92"/>
        <item m="1" x="105"/>
        <item m="1" x="75"/>
        <item m="1" x="82"/>
        <item m="1" x="53"/>
        <item m="1" x="103"/>
        <item m="1" x="33"/>
        <item m="1" x="89"/>
        <item m="1" x="99"/>
        <item m="1" x="52"/>
        <item m="1" x="35"/>
        <item m="1" x="56"/>
        <item m="1" x="27"/>
        <item m="1" x="21"/>
        <item m="1" x="74"/>
        <item m="1" x="96"/>
        <item m="1" x="23"/>
        <item m="1" x="86"/>
        <item m="1" x="67"/>
        <item x="4"/>
        <item m="1" x="73"/>
        <item m="1" x="18"/>
        <item m="1" x="79"/>
        <item m="1" x="41"/>
        <item m="1" x="65"/>
        <item m="1" x="20"/>
        <item m="1" x="101"/>
        <item m="1" x="83"/>
        <item m="1" x="88"/>
        <item m="1" x="51"/>
        <item m="1" x="47"/>
        <item m="1" x="71"/>
        <item m="1" x="62"/>
        <item m="1" x="60"/>
        <item m="1" x="54"/>
        <item m="1" x="61"/>
        <item m="1" x="14"/>
        <item x="0"/>
        <item x="1"/>
        <item x="2"/>
        <item x="3"/>
        <item x="6"/>
        <item x="8"/>
        <item x="9"/>
        <item x="10"/>
        <item x="11"/>
        <item x="12"/>
        <item x="13"/>
        <item t="default"/>
      </items>
    </pivotField>
  </pivotFields>
  <rowFields count="2">
    <field x="7"/>
    <field x="0"/>
  </rowFields>
  <rowItems count="45">
    <i>
      <x v="33"/>
    </i>
    <i r="1">
      <x v="4"/>
    </i>
    <i r="1">
      <x v="7"/>
    </i>
    <i t="blank">
      <x v="33"/>
    </i>
    <i>
      <x v="47"/>
    </i>
    <i r="1">
      <x v="4"/>
    </i>
    <i t="blank">
      <x v="47"/>
    </i>
    <i>
      <x v="82"/>
    </i>
    <i r="1">
      <x v="4"/>
    </i>
    <i t="blank">
      <x v="82"/>
    </i>
    <i>
      <x v="100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14"/>
    </i>
    <i t="blank">
      <x v="105"/>
    </i>
    <i>
      <x v="106"/>
    </i>
    <i r="1">
      <x v="11"/>
    </i>
    <i t="blank">
      <x v="106"/>
    </i>
    <i>
      <x v="107"/>
    </i>
    <i r="1">
      <x v="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7"/>
    </i>
    <i t="blank">
      <x v="109"/>
    </i>
    <i>
      <x v="110"/>
    </i>
    <i r="1">
      <x v="8"/>
    </i>
    <i t="blank">
      <x v="1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5" totalsRowCount="1" headerRowDxfId="18" totalsRowDxfId="15" headerRowBorderDxfId="17" tableBorderDxfId="16" totalsRowBorderDxfId="14">
  <autoFilter ref="A4:F14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SUM(B5:B14)</totalsRowFormula>
    </tableColumn>
    <tableColumn id="3" name="DOLLARVOL" totalsRowFunction="custom" totalsRowDxfId="3" dataCellStyle="Normal 2">
      <totalsRowFormula>SUM(C5:C14)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Row],[CLOSINGS]]/$B$16</calculatedColumnFormula>
      <totalsRowFormula>SUM(E5:E14)</totalsRowFormula>
    </tableColumn>
    <tableColumn id="6" name="% OF $$$ VOLUME" totalsRowFunction="custom" dataDxfId="12" totalsRowDxfId="0" dataCellStyle="Normal 2">
      <calculatedColumnFormula>Table2[[#This Row],[DOLLARVOL]]/$C$16</calculatedColumnFormula>
      <totalsRowFormula>SUM(F5:F14)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15" totalsRowShown="0" headerRowDxfId="11">
  <autoFilter ref="A1:J11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3" totalsRowShown="0" headerRowDxfId="10">
  <autoFilter ref="A1:H23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37" totalsRowShown="0" headerRowDxfId="9" headerRowBorderDxfId="8" tableBorderDxfId="7" totalsRowBorderDxfId="6">
  <autoFilter ref="A1:E13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A3" sqref="A3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46</v>
      </c>
    </row>
    <row r="2" spans="1:7">
      <c r="A2" s="2" t="s">
        <v>54</v>
      </c>
    </row>
    <row r="3" spans="1:7">
      <c r="A3" s="2"/>
    </row>
    <row r="4" spans="1:7" ht="13.8" thickBot="1">
      <c r="A4" s="2"/>
    </row>
    <row r="5" spans="1:7" ht="16.2" thickBot="1">
      <c r="A5" s="128" t="s">
        <v>4</v>
      </c>
      <c r="B5" s="129"/>
      <c r="C5" s="129"/>
      <c r="D5" s="129"/>
      <c r="E5" s="129"/>
      <c r="F5" s="129"/>
      <c r="G5" s="130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5" t="s">
        <v>60</v>
      </c>
      <c r="B7" s="136">
        <v>43</v>
      </c>
      <c r="C7" s="73">
        <v>37260669.009999998</v>
      </c>
      <c r="D7" s="137">
        <f>B7/$B$15</f>
        <v>0.37719298245614036</v>
      </c>
      <c r="E7" s="50">
        <f>C7/$C$15</f>
        <v>0.31546536356506294</v>
      </c>
      <c r="F7" s="138">
        <v>1</v>
      </c>
      <c r="G7" s="105">
        <f t="shared" ref="G7:G14" si="0">RANK(C7,$C$7:$C$14)</f>
        <v>2</v>
      </c>
    </row>
    <row r="8" spans="1:7">
      <c r="A8" s="71" t="s">
        <v>65</v>
      </c>
      <c r="B8" s="72">
        <v>24</v>
      </c>
      <c r="C8" s="73">
        <v>20284250</v>
      </c>
      <c r="D8" s="23">
        <f>B8/$B$15</f>
        <v>0.21052631578947367</v>
      </c>
      <c r="E8" s="23">
        <f>C8/$C$15</f>
        <v>0.17173546452365829</v>
      </c>
      <c r="F8" s="77">
        <v>2</v>
      </c>
      <c r="G8" s="105">
        <f t="shared" si="0"/>
        <v>3</v>
      </c>
    </row>
    <row r="9" spans="1:7">
      <c r="A9" s="135" t="s">
        <v>55</v>
      </c>
      <c r="B9" s="83">
        <v>15</v>
      </c>
      <c r="C9" s="140">
        <v>37485949</v>
      </c>
      <c r="D9" s="23">
        <f t="shared" ref="D9" si="1">B9/$B$15</f>
        <v>0.13157894736842105</v>
      </c>
      <c r="E9" s="139">
        <f t="shared" ref="E9" si="2">C9/$C$15</f>
        <v>0.31737268396047003</v>
      </c>
      <c r="F9" s="77">
        <v>3</v>
      </c>
      <c r="G9" s="138">
        <f t="shared" si="0"/>
        <v>1</v>
      </c>
    </row>
    <row r="10" spans="1:7">
      <c r="A10" s="87" t="s">
        <v>74</v>
      </c>
      <c r="B10" s="83">
        <v>14</v>
      </c>
      <c r="C10" s="118">
        <v>13241340</v>
      </c>
      <c r="D10" s="23">
        <f>B10/$B$15</f>
        <v>0.12280701754385964</v>
      </c>
      <c r="E10" s="23">
        <f>C10/$C$15</f>
        <v>0.11210706216969804</v>
      </c>
      <c r="F10" s="77">
        <v>4</v>
      </c>
      <c r="G10" s="105">
        <f t="shared" si="0"/>
        <v>4</v>
      </c>
    </row>
    <row r="11" spans="1:7">
      <c r="A11" s="71" t="s">
        <v>80</v>
      </c>
      <c r="B11" s="72">
        <v>8</v>
      </c>
      <c r="C11" s="73">
        <v>3136500</v>
      </c>
      <c r="D11" s="23">
        <f>B11/$B$15</f>
        <v>7.0175438596491224E-2</v>
      </c>
      <c r="E11" s="23">
        <f>C11/$C$15</f>
        <v>2.6555001268395637E-2</v>
      </c>
      <c r="F11" s="77">
        <v>5</v>
      </c>
      <c r="G11" s="105">
        <f t="shared" si="0"/>
        <v>6</v>
      </c>
    </row>
    <row r="12" spans="1:7">
      <c r="A12" s="71" t="s">
        <v>67</v>
      </c>
      <c r="B12" s="72">
        <v>6</v>
      </c>
      <c r="C12" s="73">
        <v>4259636</v>
      </c>
      <c r="D12" s="23">
        <f>B12/$B$15</f>
        <v>5.2631578947368418E-2</v>
      </c>
      <c r="E12" s="23">
        <f>C12/$C$15</f>
        <v>3.6063969195888321E-2</v>
      </c>
      <c r="F12" s="77">
        <v>6</v>
      </c>
      <c r="G12" s="105">
        <f t="shared" si="0"/>
        <v>5</v>
      </c>
    </row>
    <row r="13" spans="1:7">
      <c r="A13" s="71" t="s">
        <v>104</v>
      </c>
      <c r="B13" s="72">
        <v>3</v>
      </c>
      <c r="C13" s="73">
        <v>1750000</v>
      </c>
      <c r="D13" s="23">
        <f>B13/$B$15</f>
        <v>2.6315789473684209E-2</v>
      </c>
      <c r="E13" s="23">
        <f>C13/$C$15</f>
        <v>1.4816276811634742E-2</v>
      </c>
      <c r="F13" s="77">
        <v>7</v>
      </c>
      <c r="G13" s="105">
        <f t="shared" si="0"/>
        <v>7</v>
      </c>
    </row>
    <row r="14" spans="1:7">
      <c r="A14" s="87" t="s">
        <v>91</v>
      </c>
      <c r="B14" s="83">
        <v>1</v>
      </c>
      <c r="C14" s="118">
        <v>695000</v>
      </c>
      <c r="D14" s="23">
        <f>B14/$B$15</f>
        <v>8.771929824561403E-3</v>
      </c>
      <c r="E14" s="23">
        <f>C14/$C$15</f>
        <v>5.8841785051920829E-3</v>
      </c>
      <c r="F14" s="77">
        <v>8</v>
      </c>
      <c r="G14" s="105">
        <f t="shared" si="0"/>
        <v>8</v>
      </c>
    </row>
    <row r="15" spans="1:7">
      <c r="A15" s="84" t="s">
        <v>23</v>
      </c>
      <c r="B15" s="85">
        <f>SUM(B7:B14)</f>
        <v>114</v>
      </c>
      <c r="C15" s="86">
        <f>SUM(C7:C14)</f>
        <v>118113344.00999999</v>
      </c>
      <c r="D15" s="30">
        <f>SUM(D7:D14)</f>
        <v>0.99999999999999989</v>
      </c>
      <c r="E15" s="30">
        <f>SUM(E7:E14)</f>
        <v>1</v>
      </c>
      <c r="F15" s="31"/>
      <c r="G15" s="31"/>
    </row>
    <row r="16" spans="1:7" ht="13.8" thickBot="1">
      <c r="A16" s="80"/>
      <c r="B16" s="81"/>
      <c r="C16" s="82"/>
    </row>
    <row r="17" spans="1:7" ht="16.2" thickBot="1">
      <c r="A17" s="131" t="s">
        <v>10</v>
      </c>
      <c r="B17" s="132"/>
      <c r="C17" s="132"/>
      <c r="D17" s="132"/>
      <c r="E17" s="132"/>
      <c r="F17" s="132"/>
      <c r="G17" s="133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5" t="s">
        <v>60</v>
      </c>
      <c r="B20" s="136">
        <v>11</v>
      </c>
      <c r="C20" s="73">
        <v>10576500</v>
      </c>
      <c r="D20" s="139">
        <f t="shared" ref="D20:D25" si="3">B20/$B$27</f>
        <v>0.5</v>
      </c>
      <c r="E20" s="23">
        <f t="shared" ref="E20:E25" si="4">C20/$C$27</f>
        <v>0.33650435086937847</v>
      </c>
      <c r="F20" s="141">
        <v>1</v>
      </c>
      <c r="G20" s="77">
        <f t="shared" ref="G20:G26" si="5">RANK(C20,$C$20:$C$26)</f>
        <v>2</v>
      </c>
    </row>
    <row r="21" spans="1:7">
      <c r="A21" s="71" t="s">
        <v>65</v>
      </c>
      <c r="B21" s="72">
        <v>4</v>
      </c>
      <c r="C21" s="73">
        <v>2491000</v>
      </c>
      <c r="D21" s="23">
        <f t="shared" si="3"/>
        <v>0.18181818181818182</v>
      </c>
      <c r="E21" s="23">
        <f t="shared" si="4"/>
        <v>7.9254227581489312E-2</v>
      </c>
      <c r="F21" s="77">
        <v>2</v>
      </c>
      <c r="G21" s="77">
        <f t="shared" si="5"/>
        <v>3</v>
      </c>
    </row>
    <row r="22" spans="1:7">
      <c r="A22" s="71" t="s">
        <v>80</v>
      </c>
      <c r="B22" s="72">
        <v>3</v>
      </c>
      <c r="C22" s="73">
        <v>518000</v>
      </c>
      <c r="D22" s="23">
        <f t="shared" si="3"/>
        <v>0.13636363636363635</v>
      </c>
      <c r="E22" s="23">
        <f t="shared" si="4"/>
        <v>1.6480806859579072E-2</v>
      </c>
      <c r="F22" s="77">
        <v>3</v>
      </c>
      <c r="G22" s="77">
        <f t="shared" si="5"/>
        <v>5</v>
      </c>
    </row>
    <row r="23" spans="1:7">
      <c r="A23" s="135" t="s">
        <v>74</v>
      </c>
      <c r="B23" s="72">
        <v>1</v>
      </c>
      <c r="C23" s="140">
        <v>15000000</v>
      </c>
      <c r="D23" s="23">
        <f t="shared" si="3"/>
        <v>4.5454545454545456E-2</v>
      </c>
      <c r="E23" s="139">
        <f t="shared" si="4"/>
        <v>0.47724344187970286</v>
      </c>
      <c r="F23" s="77">
        <v>4</v>
      </c>
      <c r="G23" s="141">
        <f t="shared" si="5"/>
        <v>1</v>
      </c>
    </row>
    <row r="24" spans="1:7">
      <c r="A24" s="71" t="s">
        <v>55</v>
      </c>
      <c r="B24" s="72">
        <v>1</v>
      </c>
      <c r="C24" s="73">
        <v>2000000</v>
      </c>
      <c r="D24" s="23">
        <f t="shared" si="3"/>
        <v>4.5454545454545456E-2</v>
      </c>
      <c r="E24" s="23">
        <f t="shared" si="4"/>
        <v>6.3632458917293716E-2</v>
      </c>
      <c r="F24" s="77">
        <v>4</v>
      </c>
      <c r="G24" s="77">
        <f t="shared" si="5"/>
        <v>4</v>
      </c>
    </row>
    <row r="25" spans="1:7">
      <c r="A25" s="71" t="s">
        <v>104</v>
      </c>
      <c r="B25" s="72">
        <v>1</v>
      </c>
      <c r="C25" s="73">
        <v>500000</v>
      </c>
      <c r="D25" s="23">
        <f t="shared" si="3"/>
        <v>4.5454545454545456E-2</v>
      </c>
      <c r="E25" s="23">
        <f t="shared" si="4"/>
        <v>1.5908114729323429E-2</v>
      </c>
      <c r="F25" s="77">
        <v>4</v>
      </c>
      <c r="G25" s="77">
        <f t="shared" si="5"/>
        <v>6</v>
      </c>
    </row>
    <row r="26" spans="1:7">
      <c r="A26" s="71" t="s">
        <v>67</v>
      </c>
      <c r="B26" s="72">
        <v>1</v>
      </c>
      <c r="C26" s="73">
        <v>345000</v>
      </c>
      <c r="D26" s="23">
        <f>B26/$B$27</f>
        <v>4.5454545454545456E-2</v>
      </c>
      <c r="E26" s="23">
        <f>C26/$C$27</f>
        <v>1.0976599163233165E-2</v>
      </c>
      <c r="F26" s="77">
        <v>4</v>
      </c>
      <c r="G26" s="77">
        <f t="shared" si="5"/>
        <v>7</v>
      </c>
    </row>
    <row r="27" spans="1:7">
      <c r="A27" s="32" t="s">
        <v>23</v>
      </c>
      <c r="B27" s="46">
        <f>SUM(B20:B26)</f>
        <v>22</v>
      </c>
      <c r="C27" s="33">
        <f>SUM(C20:C26)</f>
        <v>31430500</v>
      </c>
      <c r="D27" s="30">
        <f>SUM(D20:D26)</f>
        <v>0.99999999999999989</v>
      </c>
      <c r="E27" s="30">
        <f>SUM(E20:E26)</f>
        <v>1</v>
      </c>
      <c r="F27" s="31"/>
      <c r="G27" s="31"/>
    </row>
    <row r="28" spans="1:7" ht="13.8" thickBot="1"/>
    <row r="29" spans="1:7" ht="16.2" thickBot="1">
      <c r="A29" s="128" t="s">
        <v>12</v>
      </c>
      <c r="B29" s="129"/>
      <c r="C29" s="129"/>
      <c r="D29" s="129"/>
      <c r="E29" s="129"/>
      <c r="F29" s="129"/>
      <c r="G29" s="130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35" t="s">
        <v>60</v>
      </c>
      <c r="B32" s="136">
        <v>54</v>
      </c>
      <c r="C32" s="140">
        <v>47837169.009999998</v>
      </c>
      <c r="D32" s="139">
        <f t="shared" ref="D32:D39" si="6">B32/$B$40</f>
        <v>0.39705882352941174</v>
      </c>
      <c r="E32" s="139">
        <f t="shared" ref="E32:E39" si="7">C32/$C$40</f>
        <v>0.31988724996798351</v>
      </c>
      <c r="F32" s="141">
        <v>1</v>
      </c>
      <c r="G32" s="141">
        <f t="shared" ref="G32:G39" si="8">RANK(C32,$C$32:$C$39)</f>
        <v>1</v>
      </c>
    </row>
    <row r="33" spans="1:7">
      <c r="A33" s="71" t="s">
        <v>65</v>
      </c>
      <c r="B33" s="72">
        <v>28</v>
      </c>
      <c r="C33" s="73">
        <v>22775250</v>
      </c>
      <c r="D33" s="23">
        <f t="shared" si="6"/>
        <v>0.20588235294117646</v>
      </c>
      <c r="E33" s="23">
        <f t="shared" si="7"/>
        <v>0.1522981447399267</v>
      </c>
      <c r="F33" s="77">
        <v>2</v>
      </c>
      <c r="G33" s="77">
        <f t="shared" si="8"/>
        <v>4</v>
      </c>
    </row>
    <row r="34" spans="1:7">
      <c r="A34" s="71" t="s">
        <v>55</v>
      </c>
      <c r="B34" s="72">
        <v>16</v>
      </c>
      <c r="C34" s="73">
        <v>39485949</v>
      </c>
      <c r="D34" s="23">
        <f t="shared" si="6"/>
        <v>0.11764705882352941</v>
      </c>
      <c r="E34" s="23">
        <f t="shared" si="7"/>
        <v>0.26404262416418545</v>
      </c>
      <c r="F34" s="77">
        <v>3</v>
      </c>
      <c r="G34" s="77">
        <f t="shared" si="8"/>
        <v>2</v>
      </c>
    </row>
    <row r="35" spans="1:7">
      <c r="A35" s="71" t="s">
        <v>74</v>
      </c>
      <c r="B35" s="72">
        <v>15</v>
      </c>
      <c r="C35" s="73">
        <v>28241340</v>
      </c>
      <c r="D35" s="23">
        <f t="shared" ref="D35" si="9">B35/$B$40</f>
        <v>0.11029411764705882</v>
      </c>
      <c r="E35" s="23">
        <f t="shared" ref="E35" si="10">C35/$C$40</f>
        <v>0.18884990008757233</v>
      </c>
      <c r="F35" s="77">
        <v>4</v>
      </c>
      <c r="G35" s="77">
        <f t="shared" si="8"/>
        <v>3</v>
      </c>
    </row>
    <row r="36" spans="1:7">
      <c r="A36" s="71" t="s">
        <v>80</v>
      </c>
      <c r="B36" s="72">
        <v>11</v>
      </c>
      <c r="C36" s="73">
        <v>3654500</v>
      </c>
      <c r="D36" s="23">
        <f t="shared" si="6"/>
        <v>8.0882352941176475E-2</v>
      </c>
      <c r="E36" s="23">
        <f t="shared" si="7"/>
        <v>2.4437649200428631E-2</v>
      </c>
      <c r="F36" s="77">
        <v>5</v>
      </c>
      <c r="G36" s="77">
        <f t="shared" si="8"/>
        <v>6</v>
      </c>
    </row>
    <row r="37" spans="1:7">
      <c r="A37" s="71" t="s">
        <v>67</v>
      </c>
      <c r="B37" s="72">
        <v>7</v>
      </c>
      <c r="C37" s="73">
        <v>4604636</v>
      </c>
      <c r="D37" s="23">
        <f t="shared" si="6"/>
        <v>5.1470588235294115E-2</v>
      </c>
      <c r="E37" s="23">
        <f t="shared" si="7"/>
        <v>3.0791210634468432E-2</v>
      </c>
      <c r="F37" s="77">
        <v>6</v>
      </c>
      <c r="G37" s="77">
        <f t="shared" si="8"/>
        <v>5</v>
      </c>
    </row>
    <row r="38" spans="1:7">
      <c r="A38" s="71" t="s">
        <v>104</v>
      </c>
      <c r="B38" s="72">
        <v>4</v>
      </c>
      <c r="C38" s="73">
        <v>2250000</v>
      </c>
      <c r="D38" s="23">
        <f t="shared" si="6"/>
        <v>2.9411764705882353E-2</v>
      </c>
      <c r="E38" s="23">
        <f t="shared" si="7"/>
        <v>1.5045754740994505E-2</v>
      </c>
      <c r="F38" s="77">
        <v>7</v>
      </c>
      <c r="G38" s="77">
        <f t="shared" si="8"/>
        <v>7</v>
      </c>
    </row>
    <row r="39" spans="1:7">
      <c r="A39" s="71" t="s">
        <v>91</v>
      </c>
      <c r="B39" s="72">
        <v>1</v>
      </c>
      <c r="C39" s="73">
        <v>695000</v>
      </c>
      <c r="D39" s="23">
        <f t="shared" si="6"/>
        <v>7.3529411764705881E-3</v>
      </c>
      <c r="E39" s="23">
        <f t="shared" si="7"/>
        <v>4.6474664644405245E-3</v>
      </c>
      <c r="F39" s="77">
        <v>8</v>
      </c>
      <c r="G39" s="77">
        <f t="shared" si="8"/>
        <v>8</v>
      </c>
    </row>
    <row r="40" spans="1:7">
      <c r="A40" s="32" t="s">
        <v>23</v>
      </c>
      <c r="B40" s="47">
        <f>SUM(B32:B39)</f>
        <v>136</v>
      </c>
      <c r="C40" s="37">
        <f>SUM(C32:C39)</f>
        <v>149543844.00999999</v>
      </c>
      <c r="D40" s="30">
        <f>SUM(D32:D39)</f>
        <v>1</v>
      </c>
      <c r="E40" s="30">
        <f>SUM(E32:E39)</f>
        <v>1</v>
      </c>
      <c r="F40" s="31"/>
      <c r="G40" s="31"/>
    </row>
    <row r="42" spans="1:7">
      <c r="A42" s="134" t="s">
        <v>24</v>
      </c>
      <c r="B42" s="134"/>
      <c r="C42" s="134"/>
      <c r="D42" s="104" t="s">
        <v>43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9:G29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4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JULY, 2024</v>
      </c>
    </row>
    <row r="3" spans="1:7" ht="13.8" thickBot="1"/>
    <row r="4" spans="1:7" ht="16.2" thickBot="1">
      <c r="A4" s="128" t="s">
        <v>13</v>
      </c>
      <c r="B4" s="129"/>
      <c r="C4" s="129"/>
      <c r="D4" s="129"/>
      <c r="E4" s="129"/>
      <c r="F4" s="129"/>
      <c r="G4" s="130"/>
    </row>
    <row r="5" spans="1:7">
      <c r="A5" s="3"/>
      <c r="B5" s="102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2" t="s">
        <v>60</v>
      </c>
      <c r="B7" s="143">
        <v>28</v>
      </c>
      <c r="C7" s="97">
        <v>27695262</v>
      </c>
      <c r="D7" s="144">
        <f>B7/$B$15</f>
        <v>0.30434782608695654</v>
      </c>
      <c r="E7" s="23">
        <f>C7/$C$15</f>
        <v>0.27926274847847354</v>
      </c>
      <c r="F7" s="141">
        <v>1</v>
      </c>
      <c r="G7" s="77">
        <f t="shared" ref="G7:G14" si="0">RANK(C7,$C$7:$C$14)</f>
        <v>2</v>
      </c>
    </row>
    <row r="8" spans="1:7">
      <c r="A8" s="35" t="s">
        <v>65</v>
      </c>
      <c r="B8" s="36">
        <v>22</v>
      </c>
      <c r="C8" s="97">
        <v>18956150</v>
      </c>
      <c r="D8" s="27">
        <f>B8/$B$15</f>
        <v>0.2391304347826087</v>
      </c>
      <c r="E8" s="23">
        <f>C8/$C$15</f>
        <v>0.1911426781075484</v>
      </c>
      <c r="F8" s="77">
        <v>2</v>
      </c>
      <c r="G8" s="77">
        <f t="shared" si="0"/>
        <v>3</v>
      </c>
    </row>
    <row r="9" spans="1:7">
      <c r="A9" s="142" t="s">
        <v>55</v>
      </c>
      <c r="B9" s="36">
        <v>14</v>
      </c>
      <c r="C9" s="145">
        <v>36552464</v>
      </c>
      <c r="D9" s="27">
        <f t="shared" ref="D9" si="1">B9/$B$15</f>
        <v>0.15217391304347827</v>
      </c>
      <c r="E9" s="139">
        <f t="shared" ref="E9" si="2">C9/$C$15</f>
        <v>0.3685735690205949</v>
      </c>
      <c r="F9" s="77">
        <v>3</v>
      </c>
      <c r="G9" s="141">
        <f t="shared" si="0"/>
        <v>1</v>
      </c>
    </row>
    <row r="10" spans="1:7">
      <c r="A10" s="35" t="s">
        <v>74</v>
      </c>
      <c r="B10" s="36">
        <v>11</v>
      </c>
      <c r="C10" s="97">
        <v>7788400</v>
      </c>
      <c r="D10" s="27">
        <f>B10/$B$15</f>
        <v>0.11956521739130435</v>
      </c>
      <c r="E10" s="23">
        <f>C10/$C$15</f>
        <v>7.8533649194210312E-2</v>
      </c>
      <c r="F10" s="77">
        <v>4</v>
      </c>
      <c r="G10" s="77">
        <f t="shared" si="0"/>
        <v>4</v>
      </c>
    </row>
    <row r="11" spans="1:7">
      <c r="A11" s="35" t="s">
        <v>80</v>
      </c>
      <c r="B11" s="36">
        <v>8</v>
      </c>
      <c r="C11" s="97">
        <v>3136500</v>
      </c>
      <c r="D11" s="27">
        <f>B11/$B$15</f>
        <v>8.6956521739130432E-2</v>
      </c>
      <c r="E11" s="23">
        <f>C11/$C$15</f>
        <v>3.1626623015977691E-2</v>
      </c>
      <c r="F11" s="77">
        <v>5</v>
      </c>
      <c r="G11" s="77">
        <f t="shared" si="0"/>
        <v>5</v>
      </c>
    </row>
    <row r="12" spans="1:7">
      <c r="A12" s="35" t="s">
        <v>67</v>
      </c>
      <c r="B12" s="36">
        <v>5</v>
      </c>
      <c r="C12" s="97">
        <v>2599000</v>
      </c>
      <c r="D12" s="27">
        <f>B12/$B$15</f>
        <v>5.434782608695652E-2</v>
      </c>
      <c r="E12" s="23">
        <f>C12/$C$15</f>
        <v>2.620678884697147E-2</v>
      </c>
      <c r="F12" s="77">
        <v>6</v>
      </c>
      <c r="G12" s="77">
        <f t="shared" si="0"/>
        <v>6</v>
      </c>
    </row>
    <row r="13" spans="1:7">
      <c r="A13" s="35" t="s">
        <v>104</v>
      </c>
      <c r="B13" s="36">
        <v>3</v>
      </c>
      <c r="C13" s="97">
        <v>1750000</v>
      </c>
      <c r="D13" s="27">
        <f>B13/$B$15</f>
        <v>3.2608695652173912E-2</v>
      </c>
      <c r="E13" s="23">
        <f>C13/$C$15</f>
        <v>1.7645971713043506E-2</v>
      </c>
      <c r="F13" s="77">
        <v>7</v>
      </c>
      <c r="G13" s="77">
        <f t="shared" si="0"/>
        <v>7</v>
      </c>
    </row>
    <row r="14" spans="1:7">
      <c r="A14" s="35" t="s">
        <v>91</v>
      </c>
      <c r="B14" s="36">
        <v>1</v>
      </c>
      <c r="C14" s="97">
        <v>695000</v>
      </c>
      <c r="D14" s="27">
        <f>B14/$B$15</f>
        <v>1.0869565217391304E-2</v>
      </c>
      <c r="E14" s="23">
        <f>C14/$C$15</f>
        <v>7.007971623180136E-3</v>
      </c>
      <c r="F14" s="77">
        <v>8</v>
      </c>
      <c r="G14" s="77">
        <f t="shared" si="0"/>
        <v>8</v>
      </c>
    </row>
    <row r="15" spans="1:7">
      <c r="A15" s="28" t="s">
        <v>23</v>
      </c>
      <c r="B15" s="29">
        <f>SUM(B7:B14)</f>
        <v>92</v>
      </c>
      <c r="C15" s="98">
        <f>SUM(C7:C14)</f>
        <v>99172776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/>
    <row r="17" spans="1:7" ht="16.2" thickBot="1">
      <c r="A17" s="128" t="s">
        <v>14</v>
      </c>
      <c r="B17" s="129"/>
      <c r="C17" s="129"/>
      <c r="D17" s="129"/>
      <c r="E17" s="129"/>
      <c r="F17" s="129"/>
      <c r="G17" s="130"/>
    </row>
    <row r="18" spans="1:7">
      <c r="A18" s="3"/>
      <c r="B18" s="102"/>
      <c r="C18" s="95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6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6" t="s">
        <v>60</v>
      </c>
      <c r="B20" s="143">
        <v>15</v>
      </c>
      <c r="C20" s="145">
        <v>9565407.0099999998</v>
      </c>
      <c r="D20" s="144">
        <f>B20/$B$25</f>
        <v>0.68181818181818177</v>
      </c>
      <c r="E20" s="139">
        <f>C20/$C$25</f>
        <v>0.50502218333419457</v>
      </c>
      <c r="F20" s="141">
        <v>1</v>
      </c>
      <c r="G20" s="141">
        <f>RANK(C20,$C$20:$C$24)</f>
        <v>1</v>
      </c>
    </row>
    <row r="21" spans="1:7">
      <c r="A21" s="48" t="s">
        <v>74</v>
      </c>
      <c r="B21" s="49">
        <v>3</v>
      </c>
      <c r="C21" s="99">
        <v>5452940</v>
      </c>
      <c r="D21" s="27">
        <f>B21/$B$25</f>
        <v>0.13636363636363635</v>
      </c>
      <c r="E21" s="23">
        <f>C21/$C$25</f>
        <v>0.28789738497393674</v>
      </c>
      <c r="F21" s="77">
        <v>2</v>
      </c>
      <c r="G21" s="77">
        <f>RANK(C21,$C$20:$C$24)</f>
        <v>2</v>
      </c>
    </row>
    <row r="22" spans="1:7">
      <c r="A22" s="48" t="s">
        <v>65</v>
      </c>
      <c r="B22" s="49">
        <v>2</v>
      </c>
      <c r="C22" s="99">
        <v>1328100</v>
      </c>
      <c r="D22" s="27">
        <f>B22/$B$25</f>
        <v>9.0909090909090912E-2</v>
      </c>
      <c r="E22" s="23">
        <f>C22/$C$25</f>
        <v>7.0119333237461876E-2</v>
      </c>
      <c r="F22" s="77">
        <v>3</v>
      </c>
      <c r="G22" s="77">
        <f>RANK(C22,$C$20:$C$24)</f>
        <v>4</v>
      </c>
    </row>
    <row r="23" spans="1:7">
      <c r="A23" s="48" t="s">
        <v>67</v>
      </c>
      <c r="B23" s="49">
        <v>1</v>
      </c>
      <c r="C23" s="99">
        <v>1660636</v>
      </c>
      <c r="D23" s="27">
        <f t="shared" ref="D23" si="3">B23/$B$25</f>
        <v>4.5454545454545456E-2</v>
      </c>
      <c r="E23" s="23">
        <f t="shared" ref="E23" si="4">C23/$C$25</f>
        <v>8.7676145674366199E-2</v>
      </c>
      <c r="F23" s="77">
        <v>4</v>
      </c>
      <c r="G23" s="77">
        <f>RANK(C23,$C$20:$C$24)</f>
        <v>3</v>
      </c>
    </row>
    <row r="24" spans="1:7">
      <c r="A24" s="48" t="s">
        <v>55</v>
      </c>
      <c r="B24" s="49">
        <v>1</v>
      </c>
      <c r="C24" s="99">
        <v>933485</v>
      </c>
      <c r="D24" s="27">
        <f>B24/$B$25</f>
        <v>4.5454545454545456E-2</v>
      </c>
      <c r="E24" s="23">
        <f>C24/$C$25</f>
        <v>4.9284952780040733E-2</v>
      </c>
      <c r="F24" s="77">
        <v>4</v>
      </c>
      <c r="G24" s="77">
        <f>RANK(C24,$C$20:$C$24)</f>
        <v>5</v>
      </c>
    </row>
    <row r="25" spans="1:7">
      <c r="A25" s="28" t="s">
        <v>23</v>
      </c>
      <c r="B25" s="29">
        <f>SUM(B20:B24)</f>
        <v>22</v>
      </c>
      <c r="C25" s="98">
        <f>SUM(C20:C24)</f>
        <v>18940568.009999998</v>
      </c>
      <c r="D25" s="30">
        <f>SUM(D20:D24)</f>
        <v>0.99999999999999989</v>
      </c>
      <c r="E25" s="30">
        <f>SUM(E20:E24)</f>
        <v>1.0000000000000002</v>
      </c>
      <c r="F25" s="31"/>
      <c r="G25" s="31"/>
    </row>
    <row r="26" spans="1:7" ht="13.8" thickBot="1"/>
    <row r="27" spans="1:7" ht="16.2" thickBot="1">
      <c r="A27" s="128" t="s">
        <v>15</v>
      </c>
      <c r="B27" s="129"/>
      <c r="C27" s="129"/>
      <c r="D27" s="129"/>
      <c r="E27" s="129"/>
      <c r="F27" s="129"/>
      <c r="G27" s="130"/>
    </row>
    <row r="28" spans="1:7">
      <c r="A28" s="3"/>
      <c r="B28" s="102"/>
      <c r="C28" s="95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6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42" t="s">
        <v>60</v>
      </c>
      <c r="B30" s="143">
        <v>22</v>
      </c>
      <c r="C30" s="97">
        <v>25006262</v>
      </c>
      <c r="D30" s="144">
        <f t="shared" ref="D30:D35" si="5">B30/$B$38</f>
        <v>0.28205128205128205</v>
      </c>
      <c r="E30" s="23">
        <f t="shared" ref="E30:E35" si="6">C30/$C$38</f>
        <v>0.27543947589900097</v>
      </c>
      <c r="F30" s="141">
        <v>1</v>
      </c>
      <c r="G30" s="77">
        <f t="shared" ref="G30:G37" si="7">RANK(C30,$C$30:$C$37)</f>
        <v>2</v>
      </c>
    </row>
    <row r="31" spans="1:7">
      <c r="A31" s="35" t="s">
        <v>65</v>
      </c>
      <c r="B31" s="36">
        <v>20</v>
      </c>
      <c r="C31" s="97">
        <v>14881150</v>
      </c>
      <c r="D31" s="27">
        <f t="shared" si="5"/>
        <v>0.25641025641025639</v>
      </c>
      <c r="E31" s="23">
        <f t="shared" si="6"/>
        <v>0.16391318929532203</v>
      </c>
      <c r="F31" s="106">
        <v>2</v>
      </c>
      <c r="G31" s="77">
        <f t="shared" si="7"/>
        <v>3</v>
      </c>
    </row>
    <row r="32" spans="1:7">
      <c r="A32" s="142" t="s">
        <v>55</v>
      </c>
      <c r="B32" s="36">
        <v>13</v>
      </c>
      <c r="C32" s="145">
        <v>35552464</v>
      </c>
      <c r="D32" s="27">
        <f t="shared" si="5"/>
        <v>0.16666666666666666</v>
      </c>
      <c r="E32" s="139">
        <f t="shared" si="6"/>
        <v>0.39160399307493859</v>
      </c>
      <c r="F32" s="106">
        <v>3</v>
      </c>
      <c r="G32" s="141">
        <f t="shared" si="7"/>
        <v>1</v>
      </c>
    </row>
    <row r="33" spans="1:7">
      <c r="A33" s="35" t="s">
        <v>74</v>
      </c>
      <c r="B33" s="36">
        <v>10</v>
      </c>
      <c r="C33" s="97">
        <v>7698900</v>
      </c>
      <c r="D33" s="27">
        <f t="shared" si="5"/>
        <v>0.12820512820512819</v>
      </c>
      <c r="E33" s="23">
        <f t="shared" si="6"/>
        <v>8.4801998035484813E-2</v>
      </c>
      <c r="F33" s="77">
        <v>4</v>
      </c>
      <c r="G33" s="77">
        <f t="shared" si="7"/>
        <v>4</v>
      </c>
    </row>
    <row r="34" spans="1:7">
      <c r="A34" s="35" t="s">
        <v>67</v>
      </c>
      <c r="B34" s="36">
        <v>5</v>
      </c>
      <c r="C34" s="97">
        <v>2599000</v>
      </c>
      <c r="D34" s="27">
        <f t="shared" si="5"/>
        <v>6.4102564102564097E-2</v>
      </c>
      <c r="E34" s="23">
        <f t="shared" si="6"/>
        <v>2.8627517293928359E-2</v>
      </c>
      <c r="F34" s="106">
        <v>5</v>
      </c>
      <c r="G34" s="77">
        <f t="shared" si="7"/>
        <v>6</v>
      </c>
    </row>
    <row r="35" spans="1:7">
      <c r="A35" s="35" t="s">
        <v>80</v>
      </c>
      <c r="B35" s="36">
        <v>4</v>
      </c>
      <c r="C35" s="97">
        <v>2604000</v>
      </c>
      <c r="D35" s="27">
        <f t="shared" si="5"/>
        <v>5.128205128205128E-2</v>
      </c>
      <c r="E35" s="23">
        <f t="shared" si="6"/>
        <v>2.8682591394147534E-2</v>
      </c>
      <c r="F35" s="77">
        <v>6</v>
      </c>
      <c r="G35" s="77">
        <f t="shared" si="7"/>
        <v>5</v>
      </c>
    </row>
    <row r="36" spans="1:7">
      <c r="A36" s="35" t="s">
        <v>104</v>
      </c>
      <c r="B36" s="36">
        <v>3</v>
      </c>
      <c r="C36" s="97">
        <v>1750000</v>
      </c>
      <c r="D36" s="27">
        <f>B36/$B$38</f>
        <v>3.8461538461538464E-2</v>
      </c>
      <c r="E36" s="23">
        <f>C36/$C$38</f>
        <v>1.9275935076712054E-2</v>
      </c>
      <c r="F36" s="77">
        <v>7</v>
      </c>
      <c r="G36" s="77">
        <f t="shared" si="7"/>
        <v>7</v>
      </c>
    </row>
    <row r="37" spans="1:7">
      <c r="A37" s="35" t="s">
        <v>91</v>
      </c>
      <c r="B37" s="36">
        <v>1</v>
      </c>
      <c r="C37" s="97">
        <v>695000</v>
      </c>
      <c r="D37" s="27">
        <f>B37/$B$38</f>
        <v>1.282051282051282E-2</v>
      </c>
      <c r="E37" s="23">
        <f>C37/$C$38</f>
        <v>7.6552999304656437E-3</v>
      </c>
      <c r="F37" s="77">
        <v>8</v>
      </c>
      <c r="G37" s="77">
        <f t="shared" si="7"/>
        <v>8</v>
      </c>
    </row>
    <row r="38" spans="1:7">
      <c r="A38" s="28" t="s">
        <v>23</v>
      </c>
      <c r="B38" s="40">
        <f>SUM(B30:B37)</f>
        <v>78</v>
      </c>
      <c r="C38" s="100">
        <f>SUM(C30:C37)</f>
        <v>90786776</v>
      </c>
      <c r="D38" s="30">
        <f>SUM(D30:D37)</f>
        <v>0.99999999999999989</v>
      </c>
      <c r="E38" s="30">
        <f>SUM(E30:E37)</f>
        <v>1</v>
      </c>
      <c r="F38" s="31"/>
      <c r="G38" s="31"/>
    </row>
    <row r="39" spans="1:7" ht="13.8" thickBot="1"/>
    <row r="40" spans="1:7" ht="16.2" thickBot="1">
      <c r="A40" s="128" t="s">
        <v>16</v>
      </c>
      <c r="B40" s="129"/>
      <c r="C40" s="129"/>
      <c r="D40" s="129"/>
      <c r="E40" s="129"/>
      <c r="F40" s="129"/>
      <c r="G40" s="130"/>
    </row>
    <row r="41" spans="1:7">
      <c r="A41" s="18"/>
      <c r="B41" s="103"/>
      <c r="C41" s="101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6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47" t="s">
        <v>60</v>
      </c>
      <c r="B43" s="148">
        <v>1</v>
      </c>
      <c r="C43" s="149">
        <v>850000</v>
      </c>
      <c r="D43" s="139">
        <f>B43/$B$44</f>
        <v>1</v>
      </c>
      <c r="E43" s="139">
        <f>C43/$C$44</f>
        <v>1</v>
      </c>
      <c r="F43" s="141">
        <v>1</v>
      </c>
      <c r="G43" s="141">
        <f>RANK(C43,$C$43:$C$43)</f>
        <v>1</v>
      </c>
    </row>
    <row r="44" spans="1:7">
      <c r="A44" s="28" t="s">
        <v>23</v>
      </c>
      <c r="B44" s="40">
        <f>SUM(B43:B43)</f>
        <v>1</v>
      </c>
      <c r="C44" s="100">
        <f>SUM(C43:C43)</f>
        <v>850000</v>
      </c>
      <c r="D44" s="30">
        <f>SUM(D43:D43)</f>
        <v>1</v>
      </c>
      <c r="E44" s="30">
        <f>SUM(E43:E43)</f>
        <v>1</v>
      </c>
      <c r="F44" s="31"/>
      <c r="G44" s="31"/>
    </row>
    <row r="45" spans="1:7" ht="13.8" thickBot="1"/>
    <row r="46" spans="1:7" ht="16.2" thickBot="1">
      <c r="A46" s="128" t="s">
        <v>17</v>
      </c>
      <c r="B46" s="129"/>
      <c r="C46" s="129"/>
      <c r="D46" s="129"/>
      <c r="E46" s="129"/>
      <c r="F46" s="129"/>
      <c r="G46" s="130"/>
    </row>
    <row r="47" spans="1:7">
      <c r="A47" s="18"/>
      <c r="B47" s="103"/>
      <c r="C47" s="101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6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42" t="s">
        <v>60</v>
      </c>
      <c r="B49" s="143">
        <v>5</v>
      </c>
      <c r="C49" s="97">
        <v>1839000</v>
      </c>
      <c r="D49" s="144">
        <f>B49/$B$54</f>
        <v>0.38461538461538464</v>
      </c>
      <c r="E49" s="23">
        <f>C49/$C$54</f>
        <v>0.24402866242038215</v>
      </c>
      <c r="F49" s="141">
        <v>1</v>
      </c>
      <c r="G49" s="77">
        <f>RANK(C49,$C$49:$C$53)</f>
        <v>2</v>
      </c>
    </row>
    <row r="50" spans="1:7">
      <c r="A50" s="35" t="s">
        <v>80</v>
      </c>
      <c r="B50" s="36">
        <v>4</v>
      </c>
      <c r="C50" s="97">
        <v>532500</v>
      </c>
      <c r="D50" s="27">
        <f>B50/$B$54</f>
        <v>0.30769230769230771</v>
      </c>
      <c r="E50" s="23">
        <f>C50/$C$54</f>
        <v>7.0660828025477712E-2</v>
      </c>
      <c r="F50" s="77">
        <v>2</v>
      </c>
      <c r="G50" s="77">
        <f>RANK(C50,$C$49:$C$53)</f>
        <v>4</v>
      </c>
    </row>
    <row r="51" spans="1:7">
      <c r="A51" s="142" t="s">
        <v>65</v>
      </c>
      <c r="B51" s="36">
        <v>2</v>
      </c>
      <c r="C51" s="145">
        <v>4075000</v>
      </c>
      <c r="D51" s="27">
        <f t="shared" ref="D51" si="8">B51/$B$54</f>
        <v>0.15384615384615385</v>
      </c>
      <c r="E51" s="139">
        <f t="shared" ref="E51" si="9">C51/$C$54</f>
        <v>0.5407377919320594</v>
      </c>
      <c r="F51" s="77">
        <v>3</v>
      </c>
      <c r="G51" s="141">
        <f>RANK(C51,$C$49:$C$53)</f>
        <v>1</v>
      </c>
    </row>
    <row r="52" spans="1:7">
      <c r="A52" s="35" t="s">
        <v>55</v>
      </c>
      <c r="B52" s="36">
        <v>1</v>
      </c>
      <c r="C52" s="97">
        <v>1000000</v>
      </c>
      <c r="D52" s="27">
        <f>B52/$B$54</f>
        <v>7.6923076923076927E-2</v>
      </c>
      <c r="E52" s="23">
        <f>C52/$C$54</f>
        <v>0.1326963906581741</v>
      </c>
      <c r="F52" s="77">
        <v>4</v>
      </c>
      <c r="G52" s="77">
        <f>RANK(C52,$C$49:$C$53)</f>
        <v>3</v>
      </c>
    </row>
    <row r="53" spans="1:7">
      <c r="A53" s="35" t="s">
        <v>74</v>
      </c>
      <c r="B53" s="36">
        <v>1</v>
      </c>
      <c r="C53" s="97">
        <v>89500</v>
      </c>
      <c r="D53" s="27">
        <f>B53/$B$54</f>
        <v>7.6923076923076927E-2</v>
      </c>
      <c r="E53" s="23">
        <f>C53/$C$54</f>
        <v>1.1876326963906583E-2</v>
      </c>
      <c r="F53" s="77">
        <v>4</v>
      </c>
      <c r="G53" s="77">
        <f>RANK(C53,$C$49:$C$53)</f>
        <v>5</v>
      </c>
    </row>
    <row r="54" spans="1:7">
      <c r="A54" s="28" t="s">
        <v>23</v>
      </c>
      <c r="B54" s="29">
        <f>SUM(B49:B53)</f>
        <v>13</v>
      </c>
      <c r="C54" s="98">
        <f>SUM(C49:C53)</f>
        <v>7536000</v>
      </c>
      <c r="D54" s="30">
        <f>SUM(D49:D53)</f>
        <v>1</v>
      </c>
      <c r="E54" s="30">
        <f>SUM(E49:E53)</f>
        <v>0.99999999999999989</v>
      </c>
      <c r="F54" s="31"/>
      <c r="G54" s="31"/>
    </row>
    <row r="57" spans="1:7">
      <c r="A57" s="134" t="s">
        <v>24</v>
      </c>
      <c r="B57" s="134"/>
      <c r="C57" s="134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7:G17"/>
    <mergeCell ref="A27:G27"/>
    <mergeCell ref="A40:G40"/>
    <mergeCell ref="A46:G46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47</v>
      </c>
    </row>
    <row r="2" spans="1:7">
      <c r="A2" s="57" t="str">
        <f>'OVERALL STATS'!A2</f>
        <v>Reporting Period: JULY, 2024</v>
      </c>
    </row>
    <row r="3" spans="1:7" ht="13.8" thickBot="1"/>
    <row r="4" spans="1:7" ht="16.2" thickBot="1">
      <c r="A4" s="128" t="s">
        <v>18</v>
      </c>
      <c r="B4" s="129"/>
      <c r="C4" s="129"/>
      <c r="D4" s="129"/>
      <c r="E4" s="129"/>
      <c r="F4" s="129"/>
      <c r="G4" s="130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0" t="s">
        <v>60</v>
      </c>
      <c r="B7" s="151">
        <v>10</v>
      </c>
      <c r="C7" s="152">
        <v>5576500</v>
      </c>
      <c r="D7" s="144">
        <f>B7/$B$11</f>
        <v>0.66666666666666663</v>
      </c>
      <c r="E7" s="153">
        <f>C7/$C$11</f>
        <v>0.76259829059829065</v>
      </c>
      <c r="F7" s="141">
        <v>1</v>
      </c>
      <c r="G7" s="141">
        <f>RANK(C7,$C$7:$C$10)</f>
        <v>1</v>
      </c>
    </row>
    <row r="8" spans="1:7">
      <c r="A8" s="61" t="s">
        <v>65</v>
      </c>
      <c r="B8" s="54">
        <v>3</v>
      </c>
      <c r="C8" s="55">
        <v>991000</v>
      </c>
      <c r="D8" s="27">
        <f>B8/$B$11</f>
        <v>0.2</v>
      </c>
      <c r="E8" s="67">
        <f>C8/$C$11</f>
        <v>0.13552136752136751</v>
      </c>
      <c r="F8" s="77">
        <v>2</v>
      </c>
      <c r="G8" s="77">
        <f>RANK(C8,$C$7:$C$10)</f>
        <v>2</v>
      </c>
    </row>
    <row r="9" spans="1:7">
      <c r="A9" s="68" t="s">
        <v>80</v>
      </c>
      <c r="B9" s="69">
        <v>1</v>
      </c>
      <c r="C9" s="70">
        <v>400000</v>
      </c>
      <c r="D9" s="27">
        <f t="shared" ref="D9" si="0">B9/$B$11</f>
        <v>6.6666666666666666E-2</v>
      </c>
      <c r="E9" s="67">
        <f t="shared" ref="E9" si="1">C9/$C$11</f>
        <v>5.4700854700854701E-2</v>
      </c>
      <c r="F9" s="77">
        <v>3</v>
      </c>
      <c r="G9" s="77">
        <f>RANK(C9,$C$7:$C$10)</f>
        <v>3</v>
      </c>
    </row>
    <row r="10" spans="1:7">
      <c r="A10" s="61" t="s">
        <v>67</v>
      </c>
      <c r="B10" s="54">
        <v>1</v>
      </c>
      <c r="C10" s="55">
        <v>345000</v>
      </c>
      <c r="D10" s="27">
        <f>B10/$B$11</f>
        <v>6.6666666666666666E-2</v>
      </c>
      <c r="E10" s="67">
        <f>C10/$C$11</f>
        <v>4.7179487179487181E-2</v>
      </c>
      <c r="F10" s="77">
        <v>3</v>
      </c>
      <c r="G10" s="77">
        <f>RANK(C10,$C$7:$C$10)</f>
        <v>4</v>
      </c>
    </row>
    <row r="11" spans="1:7">
      <c r="A11" s="60" t="s">
        <v>23</v>
      </c>
      <c r="B11" s="34">
        <f>SUM(B7:B10)</f>
        <v>15</v>
      </c>
      <c r="C11" s="52">
        <f>SUM(C7:C10)</f>
        <v>7312500</v>
      </c>
      <c r="D11" s="30">
        <f>SUM(D7:D10)</f>
        <v>1</v>
      </c>
      <c r="E11" s="30">
        <f>SUM(E7:E10)</f>
        <v>1.0000000000000002</v>
      </c>
      <c r="F11" s="40"/>
      <c r="G11" s="40"/>
    </row>
    <row r="12" spans="1:7" ht="13.8" thickBot="1"/>
    <row r="13" spans="1:7" ht="16.2" thickBot="1">
      <c r="A13" s="128" t="s">
        <v>19</v>
      </c>
      <c r="B13" s="129"/>
      <c r="C13" s="129"/>
      <c r="D13" s="129"/>
      <c r="E13" s="129"/>
      <c r="F13" s="129"/>
      <c r="G13" s="130"/>
    </row>
    <row r="14" spans="1:7">
      <c r="A14" s="58"/>
      <c r="B14" s="66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54" t="s">
        <v>74</v>
      </c>
      <c r="B16" s="141">
        <v>1</v>
      </c>
      <c r="C16" s="155">
        <v>15000000</v>
      </c>
      <c r="D16" s="144">
        <f>B16/$B$17</f>
        <v>1</v>
      </c>
      <c r="E16" s="153">
        <f>C16/$C$17</f>
        <v>1</v>
      </c>
      <c r="F16" s="141">
        <v>1</v>
      </c>
      <c r="G16" s="141">
        <f>RANK(C16,$C$16:$C$16)</f>
        <v>1</v>
      </c>
    </row>
    <row r="17" spans="1:7">
      <c r="A17" s="60" t="s">
        <v>23</v>
      </c>
      <c r="B17" s="40">
        <f>SUM(B16:B16)</f>
        <v>1</v>
      </c>
      <c r="C17" s="37">
        <f>SUM(C16:C16)</f>
        <v>15000000</v>
      </c>
      <c r="D17" s="30">
        <f>SUM(D16:D16)</f>
        <v>1</v>
      </c>
      <c r="E17" s="30">
        <f>SUM(E16:E16)</f>
        <v>1</v>
      </c>
      <c r="F17" s="40"/>
      <c r="G17" s="40"/>
    </row>
    <row r="18" spans="1:7" ht="13.8" thickBot="1"/>
    <row r="19" spans="1:7" ht="16.2" thickBot="1">
      <c r="A19" s="128" t="s">
        <v>20</v>
      </c>
      <c r="B19" s="129"/>
      <c r="C19" s="129"/>
      <c r="D19" s="129"/>
      <c r="E19" s="129"/>
      <c r="F19" s="129"/>
      <c r="G19" s="130"/>
    </row>
    <row r="20" spans="1:7">
      <c r="A20" s="58"/>
      <c r="B20" s="66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50" t="s">
        <v>80</v>
      </c>
      <c r="B22" s="151">
        <v>2</v>
      </c>
      <c r="C22" s="76">
        <v>118000</v>
      </c>
      <c r="D22" s="144">
        <f t="shared" ref="D22" si="2">B22/$B$25</f>
        <v>0.5</v>
      </c>
      <c r="E22" s="67">
        <f t="shared" ref="E22" si="3">C22/$C$25</f>
        <v>2.1003915984336062E-2</v>
      </c>
      <c r="F22" s="141">
        <v>1</v>
      </c>
      <c r="G22" s="77">
        <f>RANK(C22,$C$22:$C$24)</f>
        <v>3</v>
      </c>
    </row>
    <row r="23" spans="1:7">
      <c r="A23" s="150" t="s">
        <v>60</v>
      </c>
      <c r="B23" s="75">
        <v>1</v>
      </c>
      <c r="C23" s="152">
        <v>5000000</v>
      </c>
      <c r="D23" s="27">
        <f>B23/$B$25</f>
        <v>0.25</v>
      </c>
      <c r="E23" s="153">
        <f>C23/$C$25</f>
        <v>0.88999644001423994</v>
      </c>
      <c r="F23" s="77">
        <v>2</v>
      </c>
      <c r="G23" s="141">
        <f>RANK(C23,$C$22:$C$24)</f>
        <v>1</v>
      </c>
    </row>
    <row r="24" spans="1:7">
      <c r="A24" s="74" t="s">
        <v>104</v>
      </c>
      <c r="B24" s="75">
        <v>1</v>
      </c>
      <c r="C24" s="76">
        <v>500000</v>
      </c>
      <c r="D24" s="27">
        <f>B24/$B$25</f>
        <v>0.25</v>
      </c>
      <c r="E24" s="67">
        <f>C24/$C$25</f>
        <v>8.8999644001423989E-2</v>
      </c>
      <c r="F24" s="77">
        <v>2</v>
      </c>
      <c r="G24" s="77">
        <f>RANK(C24,$C$22:$C$24)</f>
        <v>2</v>
      </c>
    </row>
    <row r="25" spans="1:7">
      <c r="A25" s="60" t="s">
        <v>23</v>
      </c>
      <c r="B25" s="40">
        <f>SUM(B22:B24)</f>
        <v>4</v>
      </c>
      <c r="C25" s="37">
        <f>SUM(C22:C24)</f>
        <v>5618000</v>
      </c>
      <c r="D25" s="30">
        <f>SUM(D22:D24)</f>
        <v>1</v>
      </c>
      <c r="E25" s="30">
        <f>SUM(E22:E24)</f>
        <v>1</v>
      </c>
      <c r="F25" s="40"/>
      <c r="G25" s="40"/>
    </row>
    <row r="26" spans="1:7" ht="13.8" thickBot="1"/>
    <row r="27" spans="1:7" ht="16.2" thickBot="1">
      <c r="A27" s="128" t="s">
        <v>21</v>
      </c>
      <c r="B27" s="129"/>
      <c r="C27" s="129"/>
      <c r="D27" s="129"/>
      <c r="E27" s="129"/>
      <c r="F27" s="129"/>
      <c r="G27" s="130"/>
    </row>
    <row r="28" spans="1:7">
      <c r="A28" s="58"/>
      <c r="B28" s="66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54" t="s">
        <v>55</v>
      </c>
      <c r="B30" s="141">
        <v>1</v>
      </c>
      <c r="C30" s="155">
        <v>2000000</v>
      </c>
      <c r="D30" s="139">
        <f>B30/$B$31</f>
        <v>1</v>
      </c>
      <c r="E30" s="153">
        <f>C30/$C$31</f>
        <v>1</v>
      </c>
      <c r="F30" s="141">
        <v>1</v>
      </c>
      <c r="G30" s="141">
        <f>RANK(C30,$C$30:$C$30)</f>
        <v>1</v>
      </c>
    </row>
    <row r="31" spans="1:7">
      <c r="A31" s="60" t="s">
        <v>23</v>
      </c>
      <c r="B31" s="34">
        <f>SUM(B30:B30)</f>
        <v>1</v>
      </c>
      <c r="C31" s="52">
        <f>SUM(C30:C30)</f>
        <v>2000000</v>
      </c>
      <c r="D31" s="30">
        <f>SUM(D30:D30)</f>
        <v>1</v>
      </c>
      <c r="E31" s="30">
        <f>SUM(E30:E30)</f>
        <v>1</v>
      </c>
      <c r="F31" s="40"/>
      <c r="G31" s="40"/>
    </row>
    <row r="32" spans="1:7" ht="13.8" thickBot="1"/>
    <row r="33" spans="1:7" ht="16.2" thickBot="1">
      <c r="A33" s="128" t="s">
        <v>22</v>
      </c>
      <c r="B33" s="129"/>
      <c r="C33" s="129"/>
      <c r="D33" s="129"/>
      <c r="E33" s="129"/>
      <c r="F33" s="129"/>
      <c r="G33" s="130"/>
    </row>
    <row r="34" spans="1:7">
      <c r="A34" s="58"/>
      <c r="B34" s="66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50" t="s">
        <v>65</v>
      </c>
      <c r="B36" s="151">
        <v>1</v>
      </c>
      <c r="C36" s="152">
        <v>1500000</v>
      </c>
      <c r="D36" s="139">
        <f t="shared" ref="D36" si="4">B36/$B$37</f>
        <v>1</v>
      </c>
      <c r="E36" s="139">
        <f t="shared" ref="E36" si="5">C36/$C$37</f>
        <v>1</v>
      </c>
      <c r="F36" s="141">
        <v>1</v>
      </c>
      <c r="G36" s="141">
        <f>RANK(C36,$C$36:$C$36)</f>
        <v>1</v>
      </c>
    </row>
    <row r="37" spans="1:7">
      <c r="A37" s="60" t="s">
        <v>23</v>
      </c>
      <c r="B37" s="34">
        <f>SUM(B36:B36)</f>
        <v>1</v>
      </c>
      <c r="C37" s="52">
        <f>SUM(C36:C36)</f>
        <v>1500000</v>
      </c>
      <c r="D37" s="30">
        <f>SUM(D36:D36)</f>
        <v>1</v>
      </c>
      <c r="E37" s="30">
        <f>SUM(E36:E36)</f>
        <v>1</v>
      </c>
      <c r="F37" s="40"/>
      <c r="G37" s="40"/>
    </row>
    <row r="38" spans="1:7">
      <c r="A38" s="62"/>
      <c r="B38" s="24"/>
      <c r="C38" s="53"/>
      <c r="D38" s="42"/>
      <c r="E38" s="42"/>
      <c r="F38" s="65"/>
      <c r="G38" s="65"/>
    </row>
    <row r="40" spans="1:7">
      <c r="A40" s="134" t="s">
        <v>24</v>
      </c>
      <c r="B40" s="134"/>
      <c r="C40" s="134"/>
    </row>
    <row r="41" spans="1:7">
      <c r="A41" s="63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3:G13"/>
    <mergeCell ref="A19:G19"/>
    <mergeCell ref="A27:G27"/>
    <mergeCell ref="A33:G33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58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8" t="s">
        <v>44</v>
      </c>
      <c r="B1" t="s">
        <v>28</v>
      </c>
    </row>
    <row r="2" spans="1:7">
      <c r="A2" s="78" t="s">
        <v>27</v>
      </c>
      <c r="B2" t="s">
        <v>28</v>
      </c>
    </row>
    <row r="4" spans="1:7">
      <c r="D4" s="78" t="s">
        <v>40</v>
      </c>
    </row>
    <row r="5" spans="1:7">
      <c r="A5" s="78" t="s">
        <v>7</v>
      </c>
      <c r="B5" s="78" t="s">
        <v>26</v>
      </c>
      <c r="C5" s="78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67</v>
      </c>
      <c r="D6" s="79">
        <v>6</v>
      </c>
      <c r="E6" s="25">
        <v>4259636</v>
      </c>
      <c r="F6" s="9">
        <v>5.2631578947368418E-2</v>
      </c>
      <c r="G6" s="9">
        <v>3.6063969195888314E-2</v>
      </c>
    </row>
    <row r="7" spans="1:7">
      <c r="B7" t="s">
        <v>78</v>
      </c>
      <c r="D7" s="79">
        <v>2</v>
      </c>
      <c r="E7" s="25">
        <v>2190636</v>
      </c>
      <c r="F7" s="9">
        <v>1.7543859649122806E-2</v>
      </c>
      <c r="G7" s="9">
        <v>1.8546896782589875E-2</v>
      </c>
    </row>
    <row r="8" spans="1:7">
      <c r="C8" t="s">
        <v>106</v>
      </c>
      <c r="D8" s="79">
        <v>1</v>
      </c>
      <c r="E8" s="25">
        <v>530000</v>
      </c>
      <c r="F8" s="9">
        <v>8.771929824561403E-3</v>
      </c>
      <c r="G8" s="9">
        <v>4.4872152629522356E-3</v>
      </c>
    </row>
    <row r="9" spans="1:7">
      <c r="C9" t="s">
        <v>82</v>
      </c>
      <c r="D9" s="79">
        <v>1</v>
      </c>
      <c r="E9" s="25">
        <v>1660636</v>
      </c>
      <c r="F9" s="9">
        <v>8.771929824561403E-3</v>
      </c>
      <c r="G9" s="9">
        <v>1.4059681519637638E-2</v>
      </c>
    </row>
    <row r="10" spans="1:7">
      <c r="B10" t="s">
        <v>68</v>
      </c>
      <c r="D10" s="79">
        <v>4</v>
      </c>
      <c r="E10" s="25">
        <v>2069000</v>
      </c>
      <c r="F10" s="9">
        <v>3.5087719298245612E-2</v>
      </c>
      <c r="G10" s="9">
        <v>1.7517072413298442E-2</v>
      </c>
    </row>
    <row r="11" spans="1:7">
      <c r="C11" t="s">
        <v>69</v>
      </c>
      <c r="D11" s="79">
        <v>3</v>
      </c>
      <c r="E11" s="25">
        <v>1599000</v>
      </c>
      <c r="F11" s="9">
        <v>2.6315789473684209E-2</v>
      </c>
      <c r="G11" s="9">
        <v>1.3537843783887971E-2</v>
      </c>
    </row>
    <row r="12" spans="1:7">
      <c r="C12" t="s">
        <v>107</v>
      </c>
      <c r="D12" s="79">
        <v>1</v>
      </c>
      <c r="E12" s="25">
        <v>470000</v>
      </c>
      <c r="F12" s="9">
        <v>8.771929824561403E-3</v>
      </c>
      <c r="G12" s="9">
        <v>3.979228629410473E-3</v>
      </c>
    </row>
    <row r="13" spans="1:7">
      <c r="A13" t="s">
        <v>74</v>
      </c>
      <c r="D13" s="79">
        <v>14</v>
      </c>
      <c r="E13" s="25">
        <v>13241340</v>
      </c>
      <c r="F13" s="9">
        <v>0.12280701754385964</v>
      </c>
      <c r="G13" s="9">
        <v>0.11210706216969803</v>
      </c>
    </row>
    <row r="14" spans="1:7">
      <c r="B14" t="s">
        <v>78</v>
      </c>
      <c r="D14" s="79">
        <v>2</v>
      </c>
      <c r="E14" s="25">
        <v>2073900</v>
      </c>
      <c r="F14" s="9">
        <v>1.7543859649122806E-2</v>
      </c>
      <c r="G14" s="9">
        <v>1.7558557988371019E-2</v>
      </c>
    </row>
    <row r="15" spans="1:7">
      <c r="C15" t="s">
        <v>87</v>
      </c>
      <c r="D15" s="79">
        <v>1</v>
      </c>
      <c r="E15" s="25">
        <v>673900</v>
      </c>
      <c r="F15" s="9">
        <v>8.771929824561403E-3</v>
      </c>
      <c r="G15" s="9">
        <v>5.7055365390632287E-3</v>
      </c>
    </row>
    <row r="16" spans="1:7">
      <c r="C16" t="s">
        <v>99</v>
      </c>
      <c r="D16" s="79">
        <v>1</v>
      </c>
      <c r="E16" s="25">
        <v>1400000</v>
      </c>
      <c r="F16" s="9">
        <v>8.771929824561403E-3</v>
      </c>
      <c r="G16" s="9">
        <v>1.1853021449307791E-2</v>
      </c>
    </row>
    <row r="17" spans="1:7">
      <c r="B17" t="s">
        <v>75</v>
      </c>
      <c r="D17" s="79">
        <v>12</v>
      </c>
      <c r="E17" s="25">
        <v>11167440</v>
      </c>
      <c r="F17" s="9">
        <v>0.10526315789473684</v>
      </c>
      <c r="G17" s="9">
        <v>9.4548504181327001E-2</v>
      </c>
    </row>
    <row r="18" spans="1:7">
      <c r="C18" t="s">
        <v>76</v>
      </c>
      <c r="D18" s="79">
        <v>12</v>
      </c>
      <c r="E18" s="25">
        <v>11167440</v>
      </c>
      <c r="F18" s="9">
        <v>0.10526315789473684</v>
      </c>
      <c r="G18" s="9">
        <v>9.4548504181327001E-2</v>
      </c>
    </row>
    <row r="19" spans="1:7">
      <c r="A19" t="s">
        <v>60</v>
      </c>
      <c r="D19" s="79">
        <v>43</v>
      </c>
      <c r="E19" s="25">
        <v>37260669.009999998</v>
      </c>
      <c r="F19" s="9">
        <v>0.37719298245614036</v>
      </c>
      <c r="G19" s="9">
        <v>0.31546536356506294</v>
      </c>
    </row>
    <row r="20" spans="1:7">
      <c r="B20" t="s">
        <v>62</v>
      </c>
      <c r="D20" s="79">
        <v>22</v>
      </c>
      <c r="E20" s="25">
        <v>19222609.009999998</v>
      </c>
      <c r="F20" s="9">
        <v>0.19298245614035087</v>
      </c>
      <c r="G20" s="9">
        <v>0.16274714064799084</v>
      </c>
    </row>
    <row r="21" spans="1:7">
      <c r="C21" t="s">
        <v>63</v>
      </c>
      <c r="D21" s="79">
        <v>22</v>
      </c>
      <c r="E21" s="25">
        <v>19222609.009999998</v>
      </c>
      <c r="F21" s="9">
        <v>0.19298245614035087</v>
      </c>
      <c r="G21" s="9">
        <v>0.16274714064799084</v>
      </c>
    </row>
    <row r="22" spans="1:7">
      <c r="B22" t="s">
        <v>70</v>
      </c>
      <c r="D22" s="79">
        <v>11</v>
      </c>
      <c r="E22" s="25">
        <v>6410297</v>
      </c>
      <c r="F22" s="9">
        <v>9.6491228070175433E-2</v>
      </c>
      <c r="G22" s="9">
        <v>5.4272419883880992E-2</v>
      </c>
    </row>
    <row r="23" spans="1:7">
      <c r="C23" t="s">
        <v>71</v>
      </c>
      <c r="D23" s="79">
        <v>10</v>
      </c>
      <c r="E23" s="25">
        <v>5795297</v>
      </c>
      <c r="F23" s="9">
        <v>8.771929824561403E-2</v>
      </c>
      <c r="G23" s="9">
        <v>4.9065556890077924E-2</v>
      </c>
    </row>
    <row r="24" spans="1:7">
      <c r="C24" t="s">
        <v>110</v>
      </c>
      <c r="D24" s="79">
        <v>1</v>
      </c>
      <c r="E24" s="25">
        <v>615000</v>
      </c>
      <c r="F24" s="9">
        <v>8.771929824561403E-3</v>
      </c>
      <c r="G24" s="9">
        <v>5.2068629938030655E-3</v>
      </c>
    </row>
    <row r="25" spans="1:7">
      <c r="B25" t="s">
        <v>57</v>
      </c>
      <c r="D25" s="79">
        <v>10</v>
      </c>
      <c r="E25" s="25">
        <v>11627763</v>
      </c>
      <c r="F25" s="9">
        <v>8.771929824561403E-2</v>
      </c>
      <c r="G25" s="9">
        <v>9.8445803033191073E-2</v>
      </c>
    </row>
    <row r="26" spans="1:7">
      <c r="C26" t="s">
        <v>85</v>
      </c>
      <c r="D26" s="79">
        <v>10</v>
      </c>
      <c r="E26" s="25">
        <v>11627763</v>
      </c>
      <c r="F26" s="9">
        <v>8.771929824561403E-2</v>
      </c>
      <c r="G26" s="9">
        <v>9.8445803033191073E-2</v>
      </c>
    </row>
    <row r="27" spans="1:7">
      <c r="A27" t="s">
        <v>91</v>
      </c>
      <c r="D27" s="79">
        <v>1</v>
      </c>
      <c r="E27" s="25">
        <v>695000</v>
      </c>
      <c r="F27" s="9">
        <v>8.771929824561403E-3</v>
      </c>
      <c r="G27" s="9">
        <v>5.8841785051920821E-3</v>
      </c>
    </row>
    <row r="28" spans="1:7">
      <c r="B28" t="s">
        <v>92</v>
      </c>
      <c r="D28" s="79">
        <v>1</v>
      </c>
      <c r="E28" s="25">
        <v>695000</v>
      </c>
      <c r="F28" s="9">
        <v>8.771929824561403E-3</v>
      </c>
      <c r="G28" s="9">
        <v>5.8841785051920821E-3</v>
      </c>
    </row>
    <row r="29" spans="1:7">
      <c r="C29" t="s">
        <v>93</v>
      </c>
      <c r="D29" s="79">
        <v>1</v>
      </c>
      <c r="E29" s="25">
        <v>695000</v>
      </c>
      <c r="F29" s="9">
        <v>8.771929824561403E-3</v>
      </c>
      <c r="G29" s="9">
        <v>5.8841785051920821E-3</v>
      </c>
    </row>
    <row r="30" spans="1:7">
      <c r="A30" t="s">
        <v>55</v>
      </c>
      <c r="D30" s="79">
        <v>15</v>
      </c>
      <c r="E30" s="25">
        <v>37485949</v>
      </c>
      <c r="F30" s="9">
        <v>0.13157894736842105</v>
      </c>
      <c r="G30" s="9">
        <v>0.31737268396046997</v>
      </c>
    </row>
    <row r="31" spans="1:7">
      <c r="B31" t="s">
        <v>75</v>
      </c>
      <c r="D31" s="79">
        <v>2</v>
      </c>
      <c r="E31" s="25">
        <v>965000</v>
      </c>
      <c r="F31" s="9">
        <v>1.7543859649122806E-2</v>
      </c>
      <c r="G31" s="9">
        <v>8.1701183561300132E-3</v>
      </c>
    </row>
    <row r="32" spans="1:7">
      <c r="C32" t="s">
        <v>98</v>
      </c>
      <c r="D32" s="79">
        <v>2</v>
      </c>
      <c r="E32" s="25">
        <v>965000</v>
      </c>
      <c r="F32" s="9">
        <v>1.7543859649122806E-2</v>
      </c>
      <c r="G32" s="9">
        <v>8.1701183561300132E-3</v>
      </c>
    </row>
    <row r="33" spans="1:7">
      <c r="B33" t="s">
        <v>57</v>
      </c>
      <c r="D33" s="79">
        <v>13</v>
      </c>
      <c r="E33" s="25">
        <v>36520949</v>
      </c>
      <c r="F33" s="9">
        <v>0.11403508771929824</v>
      </c>
      <c r="G33" s="9">
        <v>0.30920256560433995</v>
      </c>
    </row>
    <row r="34" spans="1:7">
      <c r="C34" t="s">
        <v>58</v>
      </c>
      <c r="D34" s="79">
        <v>13</v>
      </c>
      <c r="E34" s="25">
        <v>36520949</v>
      </c>
      <c r="F34" s="9">
        <v>0.11403508771929824</v>
      </c>
      <c r="G34" s="9">
        <v>0.30920256560433995</v>
      </c>
    </row>
    <row r="35" spans="1:7">
      <c r="A35" t="s">
        <v>80</v>
      </c>
      <c r="D35" s="79">
        <v>8</v>
      </c>
      <c r="E35" s="25">
        <v>3136500</v>
      </c>
      <c r="F35" s="9">
        <v>7.0175438596491224E-2</v>
      </c>
      <c r="G35" s="9">
        <v>2.6555001268395634E-2</v>
      </c>
    </row>
    <row r="36" spans="1:7">
      <c r="B36" t="s">
        <v>78</v>
      </c>
      <c r="D36" s="79">
        <v>1</v>
      </c>
      <c r="E36" s="25">
        <v>82500</v>
      </c>
      <c r="F36" s="9">
        <v>8.771929824561403E-3</v>
      </c>
      <c r="G36" s="9">
        <v>6.9848162111992343E-4</v>
      </c>
    </row>
    <row r="37" spans="1:7">
      <c r="C37" t="s">
        <v>103</v>
      </c>
      <c r="D37" s="79">
        <v>1</v>
      </c>
      <c r="E37" s="25">
        <v>82500</v>
      </c>
      <c r="F37" s="9">
        <v>8.771929824561403E-3</v>
      </c>
      <c r="G37" s="9">
        <v>6.9848162111992343E-4</v>
      </c>
    </row>
    <row r="38" spans="1:7">
      <c r="B38" t="s">
        <v>68</v>
      </c>
      <c r="D38" s="79">
        <v>1</v>
      </c>
      <c r="E38" s="25">
        <v>449000</v>
      </c>
      <c r="F38" s="9">
        <v>8.771929824561403E-3</v>
      </c>
      <c r="G38" s="9">
        <v>3.8014333076708561E-3</v>
      </c>
    </row>
    <row r="39" spans="1:7">
      <c r="C39" t="s">
        <v>100</v>
      </c>
      <c r="D39" s="79">
        <v>1</v>
      </c>
      <c r="E39" s="25">
        <v>449000</v>
      </c>
      <c r="F39" s="9">
        <v>8.771929824561403E-3</v>
      </c>
      <c r="G39" s="9">
        <v>3.8014333076708561E-3</v>
      </c>
    </row>
    <row r="40" spans="1:7">
      <c r="B40" t="s">
        <v>62</v>
      </c>
      <c r="D40" s="79">
        <v>4</v>
      </c>
      <c r="E40" s="25">
        <v>1260000</v>
      </c>
      <c r="F40" s="9">
        <v>3.5087719298245612E-2</v>
      </c>
      <c r="G40" s="9">
        <v>1.0667719304377012E-2</v>
      </c>
    </row>
    <row r="41" spans="1:7">
      <c r="C41" t="s">
        <v>81</v>
      </c>
      <c r="D41" s="79">
        <v>4</v>
      </c>
      <c r="E41" s="25">
        <v>1260000</v>
      </c>
      <c r="F41" s="9">
        <v>3.5087719298245612E-2</v>
      </c>
      <c r="G41" s="9">
        <v>1.0667719304377012E-2</v>
      </c>
    </row>
    <row r="42" spans="1:7">
      <c r="B42" t="s">
        <v>92</v>
      </c>
      <c r="D42" s="79">
        <v>1</v>
      </c>
      <c r="E42" s="25">
        <v>850000</v>
      </c>
      <c r="F42" s="9">
        <v>8.771929824561403E-3</v>
      </c>
      <c r="G42" s="9">
        <v>7.196477308508302E-3</v>
      </c>
    </row>
    <row r="43" spans="1:7">
      <c r="C43" t="s">
        <v>111</v>
      </c>
      <c r="D43" s="79">
        <v>1</v>
      </c>
      <c r="E43" s="25">
        <v>850000</v>
      </c>
      <c r="F43" s="9">
        <v>8.771929824561403E-3</v>
      </c>
      <c r="G43" s="9">
        <v>7.196477308508302E-3</v>
      </c>
    </row>
    <row r="44" spans="1:7">
      <c r="B44" t="s">
        <v>101</v>
      </c>
      <c r="D44" s="79">
        <v>1</v>
      </c>
      <c r="E44" s="25">
        <v>495000</v>
      </c>
      <c r="F44" s="9">
        <v>8.771929824561403E-3</v>
      </c>
      <c r="G44" s="9">
        <v>4.1908897267195402E-3</v>
      </c>
    </row>
    <row r="45" spans="1:7">
      <c r="C45" t="s">
        <v>102</v>
      </c>
      <c r="D45" s="79">
        <v>1</v>
      </c>
      <c r="E45" s="25">
        <v>495000</v>
      </c>
      <c r="F45" s="9">
        <v>8.771929824561403E-3</v>
      </c>
      <c r="G45" s="9">
        <v>4.1908897267195402E-3</v>
      </c>
    </row>
    <row r="46" spans="1:7">
      <c r="A46" t="s">
        <v>65</v>
      </c>
      <c r="D46" s="79">
        <v>24</v>
      </c>
      <c r="E46" s="25">
        <v>20284250</v>
      </c>
      <c r="F46" s="9">
        <v>0.21052631578947367</v>
      </c>
      <c r="G46" s="9">
        <v>0.17173546452365826</v>
      </c>
    </row>
    <row r="47" spans="1:7">
      <c r="B47" t="s">
        <v>78</v>
      </c>
      <c r="D47" s="79">
        <v>1</v>
      </c>
      <c r="E47" s="25">
        <v>3000000</v>
      </c>
      <c r="F47" s="9">
        <v>8.771929824561403E-3</v>
      </c>
      <c r="G47" s="9">
        <v>2.5399331677088126E-2</v>
      </c>
    </row>
    <row r="48" spans="1:7">
      <c r="C48" t="s">
        <v>79</v>
      </c>
      <c r="D48" s="79">
        <v>1</v>
      </c>
      <c r="E48" s="25">
        <v>3000000</v>
      </c>
      <c r="F48" s="9">
        <v>8.771929824561403E-3</v>
      </c>
      <c r="G48" s="9">
        <v>2.5399331677088126E-2</v>
      </c>
    </row>
    <row r="49" spans="1:7">
      <c r="B49" t="s">
        <v>68</v>
      </c>
      <c r="D49" s="79">
        <v>7</v>
      </c>
      <c r="E49" s="25">
        <v>4268500</v>
      </c>
      <c r="F49" s="9">
        <v>6.1403508771929821E-2</v>
      </c>
      <c r="G49" s="9">
        <v>3.6139015754550217E-2</v>
      </c>
    </row>
    <row r="50" spans="1:7">
      <c r="C50" t="s">
        <v>86</v>
      </c>
      <c r="D50" s="79">
        <v>7</v>
      </c>
      <c r="E50" s="25">
        <v>4268500</v>
      </c>
      <c r="F50" s="9">
        <v>6.1403508771929821E-2</v>
      </c>
      <c r="G50" s="9">
        <v>3.6139015754550217E-2</v>
      </c>
    </row>
    <row r="51" spans="1:7">
      <c r="B51" t="s">
        <v>62</v>
      </c>
      <c r="D51" s="79">
        <v>15</v>
      </c>
      <c r="E51" s="25">
        <v>12303750</v>
      </c>
      <c r="F51" s="9">
        <v>0.13157894736842105</v>
      </c>
      <c r="G51" s="9">
        <v>0.10416900904065766</v>
      </c>
    </row>
    <row r="52" spans="1:7">
      <c r="C52" t="s">
        <v>66</v>
      </c>
      <c r="D52" s="79">
        <v>15</v>
      </c>
      <c r="E52" s="25">
        <v>12303750</v>
      </c>
      <c r="F52" s="9">
        <v>0.13157894736842105</v>
      </c>
      <c r="G52" s="9">
        <v>0.10416900904065766</v>
      </c>
    </row>
    <row r="53" spans="1:7">
      <c r="B53" t="s">
        <v>96</v>
      </c>
      <c r="D53" s="79">
        <v>1</v>
      </c>
      <c r="E53" s="25">
        <v>712000</v>
      </c>
      <c r="F53" s="9">
        <v>8.771929824561403E-3</v>
      </c>
      <c r="G53" s="9">
        <v>6.0281080513622486E-3</v>
      </c>
    </row>
    <row r="54" spans="1:7">
      <c r="C54" t="s">
        <v>97</v>
      </c>
      <c r="D54" s="79">
        <v>1</v>
      </c>
      <c r="E54" s="25">
        <v>712000</v>
      </c>
      <c r="F54" s="9">
        <v>8.771929824561403E-3</v>
      </c>
      <c r="G54" s="9">
        <v>6.0281080513622486E-3</v>
      </c>
    </row>
    <row r="55" spans="1:7">
      <c r="A55" t="s">
        <v>104</v>
      </c>
      <c r="D55" s="79">
        <v>3</v>
      </c>
      <c r="E55" s="25">
        <v>1750000</v>
      </c>
      <c r="F55" s="9">
        <v>2.6315789473684209E-2</v>
      </c>
      <c r="G55" s="9">
        <v>1.4816276811634738E-2</v>
      </c>
    </row>
    <row r="56" spans="1:7">
      <c r="B56" t="s">
        <v>75</v>
      </c>
      <c r="D56" s="79">
        <v>3</v>
      </c>
      <c r="E56" s="25">
        <v>1750000</v>
      </c>
      <c r="F56" s="9">
        <v>2.6315789473684209E-2</v>
      </c>
      <c r="G56" s="9">
        <v>1.4816276811634738E-2</v>
      </c>
    </row>
    <row r="57" spans="1:7">
      <c r="C57" t="s">
        <v>105</v>
      </c>
      <c r="D57" s="79">
        <v>3</v>
      </c>
      <c r="E57" s="25">
        <v>1750000</v>
      </c>
      <c r="F57" s="9">
        <v>2.6315789473684209E-2</v>
      </c>
      <c r="G57" s="9">
        <v>1.4816276811634738E-2</v>
      </c>
    </row>
    <row r="58" spans="1:7">
      <c r="A58" t="s">
        <v>29</v>
      </c>
      <c r="D58" s="79">
        <v>114</v>
      </c>
      <c r="E58" s="25">
        <v>118113344.01000001</v>
      </c>
      <c r="F58" s="9">
        <v>1</v>
      </c>
      <c r="G5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9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8" t="s">
        <v>1</v>
      </c>
      <c r="B1" t="s">
        <v>28</v>
      </c>
    </row>
    <row r="3" spans="1:6">
      <c r="C3" s="78" t="s">
        <v>40</v>
      </c>
    </row>
    <row r="4" spans="1:6">
      <c r="A4" s="78" t="s">
        <v>39</v>
      </c>
      <c r="B4" s="78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126</v>
      </c>
      <c r="C5" s="79">
        <v>3</v>
      </c>
      <c r="D5" s="25">
        <v>1039000</v>
      </c>
      <c r="E5" s="9">
        <v>0.13636363636363635</v>
      </c>
      <c r="F5" s="9">
        <v>3.3057062407534081E-2</v>
      </c>
    </row>
    <row r="6" spans="1:6">
      <c r="B6" t="s">
        <v>60</v>
      </c>
      <c r="C6" s="79">
        <v>1</v>
      </c>
      <c r="D6" s="25">
        <v>255000</v>
      </c>
      <c r="E6" s="9">
        <v>4.5454545454545456E-2</v>
      </c>
      <c r="F6" s="9">
        <v>8.1131385119549478E-3</v>
      </c>
    </row>
    <row r="7" spans="1:6">
      <c r="B7" t="s">
        <v>65</v>
      </c>
      <c r="C7" s="79">
        <v>2</v>
      </c>
      <c r="D7" s="25">
        <v>784000</v>
      </c>
      <c r="E7" s="9">
        <v>9.0909090909090912E-2</v>
      </c>
      <c r="F7" s="9">
        <v>2.4943923895579135E-2</v>
      </c>
    </row>
    <row r="8" spans="1:6">
      <c r="C8" s="79"/>
      <c r="D8" s="25"/>
      <c r="E8" s="9"/>
      <c r="F8" s="9"/>
    </row>
    <row r="9" spans="1:6">
      <c r="A9" t="s">
        <v>129</v>
      </c>
      <c r="C9" s="79">
        <v>1</v>
      </c>
      <c r="D9" s="25">
        <v>1700000</v>
      </c>
      <c r="E9" s="9">
        <v>4.5454545454545456E-2</v>
      </c>
      <c r="F9" s="9">
        <v>5.4087590079699654E-2</v>
      </c>
    </row>
    <row r="10" spans="1:6">
      <c r="B10" t="s">
        <v>60</v>
      </c>
      <c r="C10" s="79">
        <v>1</v>
      </c>
      <c r="D10" s="25">
        <v>1700000</v>
      </c>
      <c r="E10" s="9">
        <v>4.5454545454545456E-2</v>
      </c>
      <c r="F10" s="9">
        <v>5.4087590079699654E-2</v>
      </c>
    </row>
    <row r="11" spans="1:6">
      <c r="C11" s="79"/>
      <c r="D11" s="25"/>
      <c r="E11" s="9"/>
      <c r="F11" s="9"/>
    </row>
    <row r="12" spans="1:6">
      <c r="A12" t="s">
        <v>124</v>
      </c>
      <c r="C12" s="79">
        <v>1</v>
      </c>
      <c r="D12" s="25">
        <v>308000</v>
      </c>
      <c r="E12" s="9">
        <v>4.5454545454545456E-2</v>
      </c>
      <c r="F12" s="9">
        <v>9.7993986732632307E-3</v>
      </c>
    </row>
    <row r="13" spans="1:6">
      <c r="B13" t="s">
        <v>60</v>
      </c>
      <c r="C13" s="79">
        <v>1</v>
      </c>
      <c r="D13" s="25">
        <v>308000</v>
      </c>
      <c r="E13" s="9">
        <v>4.5454545454545456E-2</v>
      </c>
      <c r="F13" s="9">
        <v>9.7993986732632307E-3</v>
      </c>
    </row>
    <row r="14" spans="1:6">
      <c r="C14" s="79"/>
      <c r="D14" s="25"/>
      <c r="E14" s="9"/>
      <c r="F14" s="9"/>
    </row>
    <row r="15" spans="1:6">
      <c r="A15" t="s">
        <v>114</v>
      </c>
      <c r="C15" s="79">
        <v>1</v>
      </c>
      <c r="D15" s="25">
        <v>345000</v>
      </c>
      <c r="E15" s="9">
        <v>4.5454545454545456E-2</v>
      </c>
      <c r="F15" s="9">
        <v>1.0976599163233165E-2</v>
      </c>
    </row>
    <row r="16" spans="1:6">
      <c r="B16" t="s">
        <v>67</v>
      </c>
      <c r="C16" s="79">
        <v>1</v>
      </c>
      <c r="D16" s="25">
        <v>345000</v>
      </c>
      <c r="E16" s="9">
        <v>4.5454545454545456E-2</v>
      </c>
      <c r="F16" s="9">
        <v>1.0976599163233165E-2</v>
      </c>
    </row>
    <row r="17" spans="1:6">
      <c r="C17" s="79"/>
      <c r="D17" s="25"/>
      <c r="E17" s="9"/>
      <c r="F17" s="9"/>
    </row>
    <row r="18" spans="1:6">
      <c r="A18" t="s">
        <v>116</v>
      </c>
      <c r="C18" s="79">
        <v>1</v>
      </c>
      <c r="D18" s="25">
        <v>15000000</v>
      </c>
      <c r="E18" s="9">
        <v>4.5454545454545456E-2</v>
      </c>
      <c r="F18" s="9">
        <v>0.47724344187970286</v>
      </c>
    </row>
    <row r="19" spans="1:6">
      <c r="B19" t="s">
        <v>74</v>
      </c>
      <c r="C19" s="79">
        <v>1</v>
      </c>
      <c r="D19" s="25">
        <v>15000000</v>
      </c>
      <c r="E19" s="9">
        <v>4.5454545454545456E-2</v>
      </c>
      <c r="F19" s="9">
        <v>0.47724344187970286</v>
      </c>
    </row>
    <row r="20" spans="1:6">
      <c r="C20" s="79"/>
      <c r="D20" s="25"/>
      <c r="E20" s="9"/>
      <c r="F20" s="9"/>
    </row>
    <row r="21" spans="1:6">
      <c r="A21" t="s">
        <v>118</v>
      </c>
      <c r="C21" s="79">
        <v>6</v>
      </c>
      <c r="D21" s="25">
        <v>2423000</v>
      </c>
      <c r="E21" s="9">
        <v>0.27272727272727271</v>
      </c>
      <c r="F21" s="9">
        <v>7.7090723978301329E-2</v>
      </c>
    </row>
    <row r="22" spans="1:6">
      <c r="B22" t="s">
        <v>60</v>
      </c>
      <c r="C22" s="79">
        <v>6</v>
      </c>
      <c r="D22" s="25">
        <v>2423000</v>
      </c>
      <c r="E22" s="9">
        <v>0.27272727272727271</v>
      </c>
      <c r="F22" s="9">
        <v>7.7090723978301329E-2</v>
      </c>
    </row>
    <row r="23" spans="1:6">
      <c r="C23" s="79"/>
      <c r="D23" s="25"/>
      <c r="E23" s="9"/>
      <c r="F23" s="9"/>
    </row>
    <row r="24" spans="1:6">
      <c r="A24" t="s">
        <v>122</v>
      </c>
      <c r="C24" s="79">
        <v>1</v>
      </c>
      <c r="D24" s="25">
        <v>890500</v>
      </c>
      <c r="E24" s="9">
        <v>4.5454545454545456E-2</v>
      </c>
      <c r="F24" s="9">
        <v>2.8332352332925026E-2</v>
      </c>
    </row>
    <row r="25" spans="1:6">
      <c r="B25" t="s">
        <v>60</v>
      </c>
      <c r="C25" s="79">
        <v>1</v>
      </c>
      <c r="D25" s="25">
        <v>890500</v>
      </c>
      <c r="E25" s="9">
        <v>4.5454545454545456E-2</v>
      </c>
      <c r="F25" s="9">
        <v>2.8332352332925026E-2</v>
      </c>
    </row>
    <row r="26" spans="1:6">
      <c r="C26" s="79"/>
      <c r="D26" s="25"/>
      <c r="E26" s="9"/>
      <c r="F26" s="9"/>
    </row>
    <row r="27" spans="1:6">
      <c r="A27" t="s">
        <v>132</v>
      </c>
      <c r="C27" s="79">
        <v>1</v>
      </c>
      <c r="D27" s="25">
        <v>5000000</v>
      </c>
      <c r="E27" s="9">
        <v>4.5454545454545456E-2</v>
      </c>
      <c r="F27" s="9">
        <v>0.15908114729323428</v>
      </c>
    </row>
    <row r="28" spans="1:6">
      <c r="B28" t="s">
        <v>60</v>
      </c>
      <c r="C28" s="79">
        <v>1</v>
      </c>
      <c r="D28" s="25">
        <v>5000000</v>
      </c>
      <c r="E28" s="9">
        <v>4.5454545454545456E-2</v>
      </c>
      <c r="F28" s="9">
        <v>0.15908114729323428</v>
      </c>
    </row>
    <row r="29" spans="1:6">
      <c r="C29" s="79"/>
      <c r="D29" s="25"/>
      <c r="E29" s="9"/>
      <c r="F29" s="9"/>
    </row>
    <row r="30" spans="1:6">
      <c r="A30" t="s">
        <v>137</v>
      </c>
      <c r="C30" s="79">
        <v>1</v>
      </c>
      <c r="D30" s="25">
        <v>2000000</v>
      </c>
      <c r="E30" s="9">
        <v>4.5454545454545456E-2</v>
      </c>
      <c r="F30" s="9">
        <v>6.3632458917293716E-2</v>
      </c>
    </row>
    <row r="31" spans="1:6">
      <c r="B31" t="s">
        <v>55</v>
      </c>
      <c r="C31" s="79">
        <v>1</v>
      </c>
      <c r="D31" s="25">
        <v>2000000</v>
      </c>
      <c r="E31" s="9">
        <v>4.5454545454545456E-2</v>
      </c>
      <c r="F31" s="9">
        <v>6.3632458917293716E-2</v>
      </c>
    </row>
    <row r="32" spans="1:6">
      <c r="C32" s="79"/>
      <c r="D32" s="25"/>
      <c r="E32" s="9"/>
      <c r="F32" s="9"/>
    </row>
    <row r="33" spans="1:6">
      <c r="A33" t="s">
        <v>139</v>
      </c>
      <c r="C33" s="79">
        <v>1</v>
      </c>
      <c r="D33" s="25">
        <v>50000</v>
      </c>
      <c r="E33" s="9">
        <v>4.5454545454545456E-2</v>
      </c>
      <c r="F33" s="9">
        <v>1.5908114729323427E-3</v>
      </c>
    </row>
    <row r="34" spans="1:6">
      <c r="B34" t="s">
        <v>80</v>
      </c>
      <c r="C34" s="79">
        <v>1</v>
      </c>
      <c r="D34" s="25">
        <v>50000</v>
      </c>
      <c r="E34" s="9">
        <v>4.5454545454545456E-2</v>
      </c>
      <c r="F34" s="9">
        <v>1.5908114729323427E-3</v>
      </c>
    </row>
    <row r="35" spans="1:6">
      <c r="C35" s="79"/>
      <c r="D35" s="25"/>
      <c r="E35" s="9"/>
      <c r="F35" s="9"/>
    </row>
    <row r="36" spans="1:6">
      <c r="A36" t="s">
        <v>141</v>
      </c>
      <c r="C36" s="79">
        <v>2</v>
      </c>
      <c r="D36" s="25">
        <v>607000</v>
      </c>
      <c r="E36" s="9">
        <v>9.0909090909090912E-2</v>
      </c>
      <c r="F36" s="9">
        <v>1.9312451281398642E-2</v>
      </c>
    </row>
    <row r="37" spans="1:6">
      <c r="B37" t="s">
        <v>65</v>
      </c>
      <c r="C37" s="79">
        <v>1</v>
      </c>
      <c r="D37" s="25">
        <v>207000</v>
      </c>
      <c r="E37" s="9">
        <v>4.5454545454545456E-2</v>
      </c>
      <c r="F37" s="9">
        <v>6.5859594979398991E-3</v>
      </c>
    </row>
    <row r="38" spans="1:6">
      <c r="B38" t="s">
        <v>80</v>
      </c>
      <c r="C38" s="79">
        <v>1</v>
      </c>
      <c r="D38" s="25">
        <v>400000</v>
      </c>
      <c r="E38" s="9">
        <v>4.5454545454545456E-2</v>
      </c>
      <c r="F38" s="9">
        <v>1.2726491783458742E-2</v>
      </c>
    </row>
    <row r="39" spans="1:6">
      <c r="C39" s="79"/>
      <c r="D39" s="25"/>
      <c r="E39" s="9"/>
      <c r="F39" s="9"/>
    </row>
    <row r="40" spans="1:6">
      <c r="A40" t="s">
        <v>143</v>
      </c>
      <c r="C40" s="79">
        <v>1</v>
      </c>
      <c r="D40" s="25">
        <v>68000</v>
      </c>
      <c r="E40" s="9">
        <v>4.5454545454545456E-2</v>
      </c>
      <c r="F40" s="9">
        <v>2.1635036031879863E-3</v>
      </c>
    </row>
    <row r="41" spans="1:6">
      <c r="B41" t="s">
        <v>80</v>
      </c>
      <c r="C41" s="79">
        <v>1</v>
      </c>
      <c r="D41" s="25">
        <v>68000</v>
      </c>
      <c r="E41" s="9">
        <v>4.5454545454545456E-2</v>
      </c>
      <c r="F41" s="9">
        <v>2.1635036031879863E-3</v>
      </c>
    </row>
    <row r="42" spans="1:6">
      <c r="C42" s="79"/>
      <c r="D42" s="25"/>
      <c r="E42" s="9"/>
      <c r="F42" s="9"/>
    </row>
    <row r="43" spans="1:6">
      <c r="A43" t="s">
        <v>149</v>
      </c>
      <c r="C43" s="79">
        <v>1</v>
      </c>
      <c r="D43" s="25">
        <v>1500000</v>
      </c>
      <c r="E43" s="9">
        <v>4.5454545454545456E-2</v>
      </c>
      <c r="F43" s="9">
        <v>4.7724344187970287E-2</v>
      </c>
    </row>
    <row r="44" spans="1:6">
      <c r="B44" t="s">
        <v>65</v>
      </c>
      <c r="C44" s="79">
        <v>1</v>
      </c>
      <c r="D44" s="25">
        <v>1500000</v>
      </c>
      <c r="E44" s="9">
        <v>4.5454545454545456E-2</v>
      </c>
      <c r="F44" s="9">
        <v>4.7724344187970287E-2</v>
      </c>
    </row>
    <row r="45" spans="1:6">
      <c r="C45" s="79"/>
      <c r="D45" s="25"/>
      <c r="E45" s="9"/>
      <c r="F45" s="9"/>
    </row>
    <row r="46" spans="1:6">
      <c r="A46" t="s">
        <v>151</v>
      </c>
      <c r="C46" s="79">
        <v>1</v>
      </c>
      <c r="D46" s="25">
        <v>500000</v>
      </c>
      <c r="E46" s="9">
        <v>4.5454545454545456E-2</v>
      </c>
      <c r="F46" s="9">
        <v>1.5908114729323429E-2</v>
      </c>
    </row>
    <row r="47" spans="1:6">
      <c r="B47" t="s">
        <v>104</v>
      </c>
      <c r="C47" s="79">
        <v>1</v>
      </c>
      <c r="D47" s="25">
        <v>500000</v>
      </c>
      <c r="E47" s="9">
        <v>4.5454545454545456E-2</v>
      </c>
      <c r="F47" s="9">
        <v>1.5908114729323429E-2</v>
      </c>
    </row>
    <row r="48" spans="1:6">
      <c r="C48" s="79"/>
      <c r="D48" s="25"/>
      <c r="E48" s="9"/>
      <c r="F48" s="9"/>
    </row>
    <row r="49" spans="1:6">
      <c r="A49" t="s">
        <v>29</v>
      </c>
      <c r="C49" s="79">
        <v>22</v>
      </c>
      <c r="D49" s="25">
        <v>31430500</v>
      </c>
      <c r="E49" s="9">
        <v>1</v>
      </c>
      <c r="F4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5"/>
  <sheetViews>
    <sheetView workbookViewId="0">
      <pane ySplit="4" topLeftCell="A7" activePane="bottomLeft" state="frozen"/>
      <selection pane="bottomLeft" activeCell="A3" sqref="A3"/>
    </sheetView>
  </sheetViews>
  <sheetFormatPr defaultColWidth="9.109375" defaultRowHeight="13.2"/>
  <cols>
    <col min="1" max="1" width="48.88671875" style="119" customWidth="1"/>
    <col min="2" max="2" width="16.5546875" style="119" customWidth="1"/>
    <col min="3" max="3" width="19" style="119" customWidth="1"/>
    <col min="4" max="4" width="17.6640625" style="119" customWidth="1"/>
    <col min="5" max="5" width="22.109375" style="119" customWidth="1"/>
    <col min="6" max="6" width="20.88671875" style="119" customWidth="1"/>
    <col min="7" max="16384" width="9.109375" style="119"/>
  </cols>
  <sheetData>
    <row r="1" spans="1:6" ht="17.399999999999999">
      <c r="A1" s="120" t="s">
        <v>49</v>
      </c>
    </row>
    <row r="2" spans="1:6">
      <c r="A2" s="121" t="str">
        <f>'OVERALL STATS'!A2</f>
        <v>Reporting Period: JULY, 2024</v>
      </c>
    </row>
    <row r="4" spans="1:6">
      <c r="A4" s="122" t="s">
        <v>50</v>
      </c>
      <c r="B4" s="122" t="s">
        <v>8</v>
      </c>
      <c r="C4" s="122" t="s">
        <v>51</v>
      </c>
      <c r="D4" s="122" t="s">
        <v>52</v>
      </c>
      <c r="E4" s="122" t="s">
        <v>30</v>
      </c>
      <c r="F4" s="122" t="s">
        <v>53</v>
      </c>
    </row>
    <row r="5" spans="1:6" ht="14.4">
      <c r="A5" s="156" t="s">
        <v>77</v>
      </c>
      <c r="B5" s="157">
        <v>2</v>
      </c>
      <c r="C5" s="158">
        <v>4779040</v>
      </c>
      <c r="D5" s="158">
        <v>2389520</v>
      </c>
      <c r="E5" s="123">
        <f>Table2[[#This Row],[CLOSINGS]]/$B$15</f>
        <v>9.0909090909090912E-2</v>
      </c>
      <c r="F5" s="123">
        <f>Table2[[#This Row],[DOLLARVOL]]/$C$15</f>
        <v>0.25231767059344912</v>
      </c>
    </row>
    <row r="6" spans="1:6" ht="14.4">
      <c r="A6" s="156" t="s">
        <v>89</v>
      </c>
      <c r="B6" s="157">
        <v>5</v>
      </c>
      <c r="C6" s="158">
        <v>3770110.01</v>
      </c>
      <c r="D6" s="158">
        <v>754022.00199999998</v>
      </c>
      <c r="E6" s="123">
        <f>Table2[[#This Row],[CLOSINGS]]/$B$15</f>
        <v>0.22727272727272727</v>
      </c>
      <c r="F6" s="123">
        <f>Table2[[#This Row],[DOLLARVOL]]/$C$15</f>
        <v>0.19904946926668227</v>
      </c>
    </row>
    <row r="7" spans="1:6" ht="14.4">
      <c r="A7" s="156" t="s">
        <v>83</v>
      </c>
      <c r="B7" s="157">
        <v>1</v>
      </c>
      <c r="C7" s="158">
        <v>1660636</v>
      </c>
      <c r="D7" s="158">
        <v>1660636</v>
      </c>
      <c r="E7" s="123">
        <f>Table2[[#This Row],[CLOSINGS]]/$B$15</f>
        <v>4.5454545454545456E-2</v>
      </c>
      <c r="F7" s="123">
        <f>Table2[[#This Row],[DOLLARVOL]]/$C$15</f>
        <v>8.7676145674366199E-2</v>
      </c>
    </row>
    <row r="8" spans="1:6" ht="14.4">
      <c r="A8" s="156" t="s">
        <v>95</v>
      </c>
      <c r="B8" s="157">
        <v>1</v>
      </c>
      <c r="C8" s="158">
        <v>933485</v>
      </c>
      <c r="D8" s="158">
        <v>933485</v>
      </c>
      <c r="E8" s="123">
        <f>Table2[[#This Row],[CLOSINGS]]/$B$15</f>
        <v>4.5454545454545456E-2</v>
      </c>
      <c r="F8" s="123">
        <f>Table2[[#This Row],[DOLLARVOL]]/$C$15</f>
        <v>4.9284952780040733E-2</v>
      </c>
    </row>
    <row r="9" spans="1:6" ht="14.4">
      <c r="A9" s="156" t="s">
        <v>109</v>
      </c>
      <c r="B9" s="157">
        <v>1</v>
      </c>
      <c r="C9" s="158">
        <v>511654</v>
      </c>
      <c r="D9" s="158">
        <v>511654</v>
      </c>
      <c r="E9" s="123">
        <f>Table2[[#This Row],[CLOSINGS]]/$B$15</f>
        <v>4.5454545454545456E-2</v>
      </c>
      <c r="F9" s="123">
        <f>Table2[[#This Row],[DOLLARVOL]]/$C$15</f>
        <v>2.7013656598358797E-2</v>
      </c>
    </row>
    <row r="10" spans="1:6" ht="14.4">
      <c r="A10" s="156" t="s">
        <v>73</v>
      </c>
      <c r="B10" s="157">
        <v>4</v>
      </c>
      <c r="C10" s="158">
        <v>2280900</v>
      </c>
      <c r="D10" s="158">
        <v>570225</v>
      </c>
      <c r="E10" s="123">
        <f>Table2[[#This Row],[CLOSINGS]]/$B$15</f>
        <v>0.18181818181818182</v>
      </c>
      <c r="F10" s="123">
        <f>Table2[[#This Row],[DOLLARVOL]]/$C$15</f>
        <v>0.12042405480108936</v>
      </c>
    </row>
    <row r="11" spans="1:6" ht="14.4">
      <c r="A11" s="156" t="s">
        <v>108</v>
      </c>
      <c r="B11" s="157">
        <v>1</v>
      </c>
      <c r="C11" s="158">
        <v>530000</v>
      </c>
      <c r="D11" s="158">
        <v>530000</v>
      </c>
      <c r="E11" s="123">
        <f>Table2[[#This Row],[CLOSINGS]]/$B$15</f>
        <v>4.5454545454545456E-2</v>
      </c>
      <c r="F11" s="123">
        <f>Table2[[#This Row],[DOLLARVOL]]/$C$15</f>
        <v>2.7982265353403202E-2</v>
      </c>
    </row>
    <row r="12" spans="1:6" ht="14.4">
      <c r="A12" s="156" t="s">
        <v>90</v>
      </c>
      <c r="B12" s="157">
        <v>4</v>
      </c>
      <c r="C12" s="158">
        <v>2472743</v>
      </c>
      <c r="D12" s="158">
        <v>618185.75</v>
      </c>
      <c r="E12" s="123">
        <f>Table2[[#This Row],[CLOSINGS]]/$B$15</f>
        <v>0.18181818181818182</v>
      </c>
      <c r="F12" s="123">
        <f>Table2[[#This Row],[DOLLARVOL]]/$C$15</f>
        <v>0.13055273731466094</v>
      </c>
    </row>
    <row r="13" spans="1:6" ht="14.4">
      <c r="A13" s="156" t="s">
        <v>94</v>
      </c>
      <c r="B13" s="157">
        <v>2</v>
      </c>
      <c r="C13" s="158">
        <v>1328100</v>
      </c>
      <c r="D13" s="158">
        <v>664050</v>
      </c>
      <c r="E13" s="123">
        <f>Table2[[#This Row],[CLOSINGS]]/$B$15</f>
        <v>9.0909090909090912E-2</v>
      </c>
      <c r="F13" s="123">
        <f>Table2[[#This Row],[DOLLARVOL]]/$C$15</f>
        <v>7.0119333237461876E-2</v>
      </c>
    </row>
    <row r="14" spans="1:6" ht="14.4">
      <c r="A14" s="156" t="s">
        <v>88</v>
      </c>
      <c r="B14" s="157">
        <v>1</v>
      </c>
      <c r="C14" s="158">
        <v>673900</v>
      </c>
      <c r="D14" s="158">
        <v>673900</v>
      </c>
      <c r="E14" s="123">
        <f>Table2[[#This Row],[CLOSINGS]]/$B$15</f>
        <v>4.5454545454545456E-2</v>
      </c>
      <c r="F14" s="123">
        <f>Table2[[#This Row],[DOLLARVOL]]/$C$15</f>
        <v>3.5579714380487584E-2</v>
      </c>
    </row>
    <row r="15" spans="1:6">
      <c r="A15" s="124" t="s">
        <v>23</v>
      </c>
      <c r="B15" s="125">
        <f>SUM(B5:B14)</f>
        <v>22</v>
      </c>
      <c r="C15" s="126">
        <f>SUM(C5:C14)</f>
        <v>18940568.009999998</v>
      </c>
      <c r="D15" s="126"/>
      <c r="E15" s="127">
        <f>SUM(E5:E14)</f>
        <v>1.0000000000000002</v>
      </c>
      <c r="F15" s="127">
        <f>SUM(F5:F14)</f>
        <v>0.99999999999999989</v>
      </c>
    </row>
  </sheetData>
  <pageMargins left="0.7" right="0.7" top="0.75" bottom="0.75" header="0.3" footer="0.3"/>
  <ignoredErrors>
    <ignoredError sqref="E7:F14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15"/>
  <sheetViews>
    <sheetView workbookViewId="0">
      <selection activeCell="K22" sqref="K2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8" t="s">
        <v>0</v>
      </c>
      <c r="B1" s="88" t="s">
        <v>35</v>
      </c>
      <c r="C1" s="88" t="s">
        <v>26</v>
      </c>
      <c r="D1" s="88" t="s">
        <v>31</v>
      </c>
      <c r="E1" s="88" t="s">
        <v>27</v>
      </c>
      <c r="F1" s="88" t="s">
        <v>32</v>
      </c>
      <c r="G1" s="88" t="s">
        <v>36</v>
      </c>
      <c r="H1" s="88" t="s">
        <v>37</v>
      </c>
      <c r="I1" s="88" t="s">
        <v>38</v>
      </c>
      <c r="J1" s="88" t="s">
        <v>33</v>
      </c>
      <c r="K1" s="93" t="s">
        <v>42</v>
      </c>
      <c r="L1">
        <v>115</v>
      </c>
    </row>
    <row r="2" spans="1:12" ht="14.4">
      <c r="A2" s="107" t="s">
        <v>67</v>
      </c>
      <c r="B2" s="107" t="s">
        <v>152</v>
      </c>
      <c r="C2" s="107" t="s">
        <v>78</v>
      </c>
      <c r="D2" s="107" t="s">
        <v>106</v>
      </c>
      <c r="E2" s="107" t="s">
        <v>64</v>
      </c>
      <c r="F2" s="108">
        <v>1010378</v>
      </c>
      <c r="G2" s="109">
        <v>530000</v>
      </c>
      <c r="H2" s="107" t="s">
        <v>59</v>
      </c>
      <c r="I2" s="107" t="s">
        <v>72</v>
      </c>
      <c r="J2" s="110">
        <v>45498</v>
      </c>
    </row>
    <row r="3" spans="1:12" ht="14.4">
      <c r="A3" s="107" t="s">
        <v>67</v>
      </c>
      <c r="B3" s="107" t="s">
        <v>152</v>
      </c>
      <c r="C3" s="107" t="s">
        <v>68</v>
      </c>
      <c r="D3" s="107" t="s">
        <v>69</v>
      </c>
      <c r="E3" s="107" t="s">
        <v>64</v>
      </c>
      <c r="F3" s="108">
        <v>1010095</v>
      </c>
      <c r="G3" s="109">
        <v>439000</v>
      </c>
      <c r="H3" s="107" t="s">
        <v>59</v>
      </c>
      <c r="I3" s="107" t="s">
        <v>72</v>
      </c>
      <c r="J3" s="110">
        <v>45490</v>
      </c>
    </row>
    <row r="4" spans="1:12" ht="14.4">
      <c r="A4" s="107" t="s">
        <v>67</v>
      </c>
      <c r="B4" s="107" t="s">
        <v>152</v>
      </c>
      <c r="C4" s="107" t="s">
        <v>68</v>
      </c>
      <c r="D4" s="107" t="s">
        <v>107</v>
      </c>
      <c r="E4" s="107" t="s">
        <v>64</v>
      </c>
      <c r="F4" s="108">
        <v>1010451</v>
      </c>
      <c r="G4" s="109">
        <v>470000</v>
      </c>
      <c r="H4" s="107" t="s">
        <v>59</v>
      </c>
      <c r="I4" s="107" t="s">
        <v>72</v>
      </c>
      <c r="J4" s="110">
        <v>45502</v>
      </c>
    </row>
    <row r="5" spans="1:12" ht="14.4">
      <c r="A5" s="107" t="s">
        <v>67</v>
      </c>
      <c r="B5" s="107" t="s">
        <v>152</v>
      </c>
      <c r="C5" s="107" t="s">
        <v>68</v>
      </c>
      <c r="D5" s="107" t="s">
        <v>69</v>
      </c>
      <c r="E5" s="107" t="s">
        <v>64</v>
      </c>
      <c r="F5" s="108">
        <v>1010203</v>
      </c>
      <c r="G5" s="109">
        <v>720000</v>
      </c>
      <c r="H5" s="107" t="s">
        <v>59</v>
      </c>
      <c r="I5" s="107" t="s">
        <v>72</v>
      </c>
      <c r="J5" s="110">
        <v>45492</v>
      </c>
    </row>
    <row r="6" spans="1:12" ht="14.4">
      <c r="A6" s="107" t="s">
        <v>67</v>
      </c>
      <c r="B6" s="107" t="s">
        <v>152</v>
      </c>
      <c r="C6" s="107" t="s">
        <v>78</v>
      </c>
      <c r="D6" s="107" t="s">
        <v>82</v>
      </c>
      <c r="E6" s="107" t="s">
        <v>64</v>
      </c>
      <c r="F6" s="108">
        <v>1010332</v>
      </c>
      <c r="G6" s="109">
        <v>1660636</v>
      </c>
      <c r="H6" s="107" t="s">
        <v>72</v>
      </c>
      <c r="I6" s="107" t="s">
        <v>72</v>
      </c>
      <c r="J6" s="110">
        <v>45497</v>
      </c>
    </row>
    <row r="7" spans="1:12" ht="14.4">
      <c r="A7" s="107" t="s">
        <v>67</v>
      </c>
      <c r="B7" s="107" t="s">
        <v>152</v>
      </c>
      <c r="C7" s="107" t="s">
        <v>68</v>
      </c>
      <c r="D7" s="107" t="s">
        <v>69</v>
      </c>
      <c r="E7" s="107" t="s">
        <v>64</v>
      </c>
      <c r="F7" s="108">
        <v>1010612</v>
      </c>
      <c r="G7" s="109">
        <v>440000</v>
      </c>
      <c r="H7" s="107" t="s">
        <v>59</v>
      </c>
      <c r="I7" s="107" t="s">
        <v>72</v>
      </c>
      <c r="J7" s="110">
        <v>45504</v>
      </c>
    </row>
    <row r="8" spans="1:12" ht="14.4">
      <c r="A8" s="107" t="s">
        <v>74</v>
      </c>
      <c r="B8" s="107" t="s">
        <v>153</v>
      </c>
      <c r="C8" s="107" t="s">
        <v>75</v>
      </c>
      <c r="D8" s="107" t="s">
        <v>76</v>
      </c>
      <c r="E8" s="107" t="s">
        <v>64</v>
      </c>
      <c r="F8" s="108">
        <v>1010302</v>
      </c>
      <c r="G8" s="109">
        <v>529900</v>
      </c>
      <c r="H8" s="107" t="s">
        <v>59</v>
      </c>
      <c r="I8" s="107" t="s">
        <v>72</v>
      </c>
      <c r="J8" s="110">
        <v>45496</v>
      </c>
    </row>
    <row r="9" spans="1:12" ht="14.4">
      <c r="A9" s="107" t="s">
        <v>74</v>
      </c>
      <c r="B9" s="107" t="s">
        <v>153</v>
      </c>
      <c r="C9" s="107" t="s">
        <v>75</v>
      </c>
      <c r="D9" s="107" t="s">
        <v>76</v>
      </c>
      <c r="E9" s="107" t="s">
        <v>64</v>
      </c>
      <c r="F9" s="108">
        <v>1009801</v>
      </c>
      <c r="G9" s="109">
        <v>285000</v>
      </c>
      <c r="H9" s="107" t="s">
        <v>59</v>
      </c>
      <c r="I9" s="107" t="s">
        <v>72</v>
      </c>
      <c r="J9" s="110">
        <v>45481</v>
      </c>
    </row>
    <row r="10" spans="1:12" ht="14.4">
      <c r="A10" s="107" t="s">
        <v>74</v>
      </c>
      <c r="B10" s="107" t="s">
        <v>153</v>
      </c>
      <c r="C10" s="107" t="s">
        <v>75</v>
      </c>
      <c r="D10" s="107" t="s">
        <v>76</v>
      </c>
      <c r="E10" s="107" t="s">
        <v>56</v>
      </c>
      <c r="F10" s="108">
        <v>1010039</v>
      </c>
      <c r="G10" s="109">
        <v>1679040</v>
      </c>
      <c r="H10" s="107" t="s">
        <v>72</v>
      </c>
      <c r="I10" s="107" t="s">
        <v>72</v>
      </c>
      <c r="J10" s="110">
        <v>45488</v>
      </c>
    </row>
    <row r="11" spans="1:12" ht="14.4">
      <c r="A11" s="107" t="s">
        <v>74</v>
      </c>
      <c r="B11" s="107" t="s">
        <v>153</v>
      </c>
      <c r="C11" s="107" t="s">
        <v>78</v>
      </c>
      <c r="D11" s="107" t="s">
        <v>87</v>
      </c>
      <c r="E11" s="107" t="s">
        <v>64</v>
      </c>
      <c r="F11" s="108">
        <v>1009632</v>
      </c>
      <c r="G11" s="109">
        <v>673900</v>
      </c>
      <c r="H11" s="107" t="s">
        <v>72</v>
      </c>
      <c r="I11" s="107" t="s">
        <v>72</v>
      </c>
      <c r="J11" s="110">
        <v>45474</v>
      </c>
    </row>
    <row r="12" spans="1:12" ht="14.4">
      <c r="A12" s="107" t="s">
        <v>74</v>
      </c>
      <c r="B12" s="107" t="s">
        <v>153</v>
      </c>
      <c r="C12" s="107" t="s">
        <v>75</v>
      </c>
      <c r="D12" s="107" t="s">
        <v>76</v>
      </c>
      <c r="E12" s="107" t="s">
        <v>56</v>
      </c>
      <c r="F12" s="108">
        <v>1010226</v>
      </c>
      <c r="G12" s="109">
        <v>3100000</v>
      </c>
      <c r="H12" s="107" t="s">
        <v>72</v>
      </c>
      <c r="I12" s="107" t="s">
        <v>72</v>
      </c>
      <c r="J12" s="110">
        <v>45492</v>
      </c>
    </row>
    <row r="13" spans="1:12" ht="14.4">
      <c r="A13" s="107" t="s">
        <v>74</v>
      </c>
      <c r="B13" s="107" t="s">
        <v>153</v>
      </c>
      <c r="C13" s="107" t="s">
        <v>75</v>
      </c>
      <c r="D13" s="107" t="s">
        <v>76</v>
      </c>
      <c r="E13" s="107" t="s">
        <v>64</v>
      </c>
      <c r="F13" s="108">
        <v>1009610</v>
      </c>
      <c r="G13" s="109">
        <v>965000</v>
      </c>
      <c r="H13" s="107" t="s">
        <v>59</v>
      </c>
      <c r="I13" s="107" t="s">
        <v>72</v>
      </c>
      <c r="J13" s="110">
        <v>45474</v>
      </c>
    </row>
    <row r="14" spans="1:12" ht="14.4">
      <c r="A14" s="107" t="s">
        <v>74</v>
      </c>
      <c r="B14" s="107" t="s">
        <v>153</v>
      </c>
      <c r="C14" s="107" t="s">
        <v>75</v>
      </c>
      <c r="D14" s="107" t="s">
        <v>76</v>
      </c>
      <c r="E14" s="107" t="s">
        <v>61</v>
      </c>
      <c r="F14" s="108">
        <v>1010202</v>
      </c>
      <c r="G14" s="109">
        <v>89500</v>
      </c>
      <c r="H14" s="107" t="s">
        <v>59</v>
      </c>
      <c r="I14" s="107" t="s">
        <v>72</v>
      </c>
      <c r="J14" s="110">
        <v>45492</v>
      </c>
    </row>
    <row r="15" spans="1:12" ht="14.4">
      <c r="A15" s="107" t="s">
        <v>74</v>
      </c>
      <c r="B15" s="107" t="s">
        <v>153</v>
      </c>
      <c r="C15" s="107" t="s">
        <v>75</v>
      </c>
      <c r="D15" s="107" t="s">
        <v>76</v>
      </c>
      <c r="E15" s="107" t="s">
        <v>64</v>
      </c>
      <c r="F15" s="108">
        <v>1010199</v>
      </c>
      <c r="G15" s="109">
        <v>468000</v>
      </c>
      <c r="H15" s="107" t="s">
        <v>59</v>
      </c>
      <c r="I15" s="107" t="s">
        <v>72</v>
      </c>
      <c r="J15" s="110">
        <v>45492</v>
      </c>
    </row>
    <row r="16" spans="1:12" ht="14.4">
      <c r="A16" s="107" t="s">
        <v>74</v>
      </c>
      <c r="B16" s="107" t="s">
        <v>153</v>
      </c>
      <c r="C16" s="107" t="s">
        <v>75</v>
      </c>
      <c r="D16" s="107" t="s">
        <v>76</v>
      </c>
      <c r="E16" s="107" t="s">
        <v>64</v>
      </c>
      <c r="F16" s="108">
        <v>1010078</v>
      </c>
      <c r="G16" s="109">
        <v>430000</v>
      </c>
      <c r="H16" s="107" t="s">
        <v>59</v>
      </c>
      <c r="I16" s="107" t="s">
        <v>72</v>
      </c>
      <c r="J16" s="110">
        <v>45489</v>
      </c>
    </row>
    <row r="17" spans="1:10" ht="14.4">
      <c r="A17" s="107" t="s">
        <v>74</v>
      </c>
      <c r="B17" s="107" t="s">
        <v>153</v>
      </c>
      <c r="C17" s="107" t="s">
        <v>75</v>
      </c>
      <c r="D17" s="107" t="s">
        <v>76</v>
      </c>
      <c r="E17" s="107" t="s">
        <v>64</v>
      </c>
      <c r="F17" s="108">
        <v>1010357</v>
      </c>
      <c r="G17" s="109">
        <v>885000</v>
      </c>
      <c r="H17" s="107" t="s">
        <v>59</v>
      </c>
      <c r="I17" s="107" t="s">
        <v>72</v>
      </c>
      <c r="J17" s="110">
        <v>45498</v>
      </c>
    </row>
    <row r="18" spans="1:10" ht="14.4">
      <c r="A18" s="107" t="s">
        <v>74</v>
      </c>
      <c r="B18" s="107" t="s">
        <v>153</v>
      </c>
      <c r="C18" s="107" t="s">
        <v>75</v>
      </c>
      <c r="D18" s="107" t="s">
        <v>76</v>
      </c>
      <c r="E18" s="107" t="s">
        <v>64</v>
      </c>
      <c r="F18" s="108">
        <v>1009890</v>
      </c>
      <c r="G18" s="109">
        <v>1725000</v>
      </c>
      <c r="H18" s="107" t="s">
        <v>59</v>
      </c>
      <c r="I18" s="107" t="s">
        <v>72</v>
      </c>
      <c r="J18" s="110">
        <v>45482</v>
      </c>
    </row>
    <row r="19" spans="1:10" ht="14.4">
      <c r="A19" s="107" t="s">
        <v>74</v>
      </c>
      <c r="B19" s="107" t="s">
        <v>153</v>
      </c>
      <c r="C19" s="107" t="s">
        <v>78</v>
      </c>
      <c r="D19" s="107" t="s">
        <v>99</v>
      </c>
      <c r="E19" s="107" t="s">
        <v>64</v>
      </c>
      <c r="F19" s="108">
        <v>1009811</v>
      </c>
      <c r="G19" s="109">
        <v>1400000</v>
      </c>
      <c r="H19" s="107" t="s">
        <v>59</v>
      </c>
      <c r="I19" s="107" t="s">
        <v>72</v>
      </c>
      <c r="J19" s="110">
        <v>45481</v>
      </c>
    </row>
    <row r="20" spans="1:10" ht="14.4">
      <c r="A20" s="107" t="s">
        <v>74</v>
      </c>
      <c r="B20" s="107" t="s">
        <v>153</v>
      </c>
      <c r="C20" s="107" t="s">
        <v>75</v>
      </c>
      <c r="D20" s="107" t="s">
        <v>76</v>
      </c>
      <c r="E20" s="107" t="s">
        <v>64</v>
      </c>
      <c r="F20" s="108">
        <v>1009872</v>
      </c>
      <c r="G20" s="109">
        <v>383000</v>
      </c>
      <c r="H20" s="107" t="s">
        <v>59</v>
      </c>
      <c r="I20" s="107" t="s">
        <v>72</v>
      </c>
      <c r="J20" s="110">
        <v>45482</v>
      </c>
    </row>
    <row r="21" spans="1:10" ht="14.4">
      <c r="A21" s="107" t="s">
        <v>74</v>
      </c>
      <c r="B21" s="107" t="s">
        <v>153</v>
      </c>
      <c r="C21" s="107" t="s">
        <v>75</v>
      </c>
      <c r="D21" s="107" t="s">
        <v>76</v>
      </c>
      <c r="E21" s="107" t="s">
        <v>64</v>
      </c>
      <c r="F21" s="108">
        <v>1009875</v>
      </c>
      <c r="G21" s="109">
        <v>628000</v>
      </c>
      <c r="H21" s="107" t="s">
        <v>59</v>
      </c>
      <c r="I21" s="107" t="s">
        <v>72</v>
      </c>
      <c r="J21" s="110">
        <v>45482</v>
      </c>
    </row>
    <row r="22" spans="1:10" ht="14.4">
      <c r="A22" s="107" t="s">
        <v>60</v>
      </c>
      <c r="B22" s="107" t="s">
        <v>154</v>
      </c>
      <c r="C22" s="107" t="s">
        <v>62</v>
      </c>
      <c r="D22" s="107" t="s">
        <v>63</v>
      </c>
      <c r="E22" s="107" t="s">
        <v>64</v>
      </c>
      <c r="F22" s="108">
        <v>1009979</v>
      </c>
      <c r="G22" s="109">
        <v>899999</v>
      </c>
      <c r="H22" s="107" t="s">
        <v>59</v>
      </c>
      <c r="I22" s="107" t="s">
        <v>72</v>
      </c>
      <c r="J22" s="110">
        <v>45485</v>
      </c>
    </row>
    <row r="23" spans="1:10" ht="14.4">
      <c r="A23" s="107" t="s">
        <v>60</v>
      </c>
      <c r="B23" s="107" t="s">
        <v>154</v>
      </c>
      <c r="C23" s="107" t="s">
        <v>70</v>
      </c>
      <c r="D23" s="107" t="s">
        <v>71</v>
      </c>
      <c r="E23" s="107" t="s">
        <v>64</v>
      </c>
      <c r="F23" s="108">
        <v>1009711</v>
      </c>
      <c r="G23" s="109">
        <v>947920</v>
      </c>
      <c r="H23" s="107" t="s">
        <v>72</v>
      </c>
      <c r="I23" s="107" t="s">
        <v>72</v>
      </c>
      <c r="J23" s="110">
        <v>45476</v>
      </c>
    </row>
    <row r="24" spans="1:10" ht="14.4">
      <c r="A24" s="107" t="s">
        <v>60</v>
      </c>
      <c r="B24" s="107" t="s">
        <v>154</v>
      </c>
      <c r="C24" s="107" t="s">
        <v>62</v>
      </c>
      <c r="D24" s="107" t="s">
        <v>63</v>
      </c>
      <c r="E24" s="107" t="s">
        <v>64</v>
      </c>
      <c r="F24" s="108">
        <v>1010090</v>
      </c>
      <c r="G24" s="109">
        <v>397000</v>
      </c>
      <c r="H24" s="107" t="s">
        <v>72</v>
      </c>
      <c r="I24" s="107" t="s">
        <v>72</v>
      </c>
      <c r="J24" s="110">
        <v>45490</v>
      </c>
    </row>
    <row r="25" spans="1:10" ht="14.4">
      <c r="A25" s="107" t="s">
        <v>60</v>
      </c>
      <c r="B25" s="107" t="s">
        <v>154</v>
      </c>
      <c r="C25" s="107" t="s">
        <v>70</v>
      </c>
      <c r="D25" s="107" t="s">
        <v>71</v>
      </c>
      <c r="E25" s="107" t="s">
        <v>64</v>
      </c>
      <c r="F25" s="108">
        <v>1009897</v>
      </c>
      <c r="G25" s="109">
        <v>771482</v>
      </c>
      <c r="H25" s="107" t="s">
        <v>72</v>
      </c>
      <c r="I25" s="107" t="s">
        <v>72</v>
      </c>
      <c r="J25" s="110">
        <v>45483</v>
      </c>
    </row>
    <row r="26" spans="1:10" ht="14.4">
      <c r="A26" s="107" t="s">
        <v>60</v>
      </c>
      <c r="B26" s="107" t="s">
        <v>154</v>
      </c>
      <c r="C26" s="107" t="s">
        <v>57</v>
      </c>
      <c r="D26" s="107" t="s">
        <v>85</v>
      </c>
      <c r="E26" s="107" t="s">
        <v>56</v>
      </c>
      <c r="F26" s="108">
        <v>1009927</v>
      </c>
      <c r="G26" s="109">
        <v>865000</v>
      </c>
      <c r="H26" s="107" t="s">
        <v>59</v>
      </c>
      <c r="I26" s="107" t="s">
        <v>72</v>
      </c>
      <c r="J26" s="110">
        <v>45483</v>
      </c>
    </row>
    <row r="27" spans="1:10" ht="14.4">
      <c r="A27" s="107" t="s">
        <v>60</v>
      </c>
      <c r="B27" s="107" t="s">
        <v>154</v>
      </c>
      <c r="C27" s="107" t="s">
        <v>70</v>
      </c>
      <c r="D27" s="107" t="s">
        <v>71</v>
      </c>
      <c r="E27" s="107" t="s">
        <v>64</v>
      </c>
      <c r="F27" s="108">
        <v>1009681</v>
      </c>
      <c r="G27" s="109">
        <v>649285</v>
      </c>
      <c r="H27" s="107" t="s">
        <v>72</v>
      </c>
      <c r="I27" s="107" t="s">
        <v>72</v>
      </c>
      <c r="J27" s="110">
        <v>45475</v>
      </c>
    </row>
    <row r="28" spans="1:10" ht="14.4">
      <c r="A28" s="107" t="s">
        <v>60</v>
      </c>
      <c r="B28" s="107" t="s">
        <v>154</v>
      </c>
      <c r="C28" s="107" t="s">
        <v>57</v>
      </c>
      <c r="D28" s="107" t="s">
        <v>85</v>
      </c>
      <c r="E28" s="107" t="s">
        <v>56</v>
      </c>
      <c r="F28" s="108">
        <v>1009675</v>
      </c>
      <c r="G28" s="109">
        <v>1395000</v>
      </c>
      <c r="H28" s="107" t="s">
        <v>59</v>
      </c>
      <c r="I28" s="107" t="s">
        <v>72</v>
      </c>
      <c r="J28" s="110">
        <v>45475</v>
      </c>
    </row>
    <row r="29" spans="1:10" ht="14.4">
      <c r="A29" s="107" t="s">
        <v>60</v>
      </c>
      <c r="B29" s="107" t="s">
        <v>154</v>
      </c>
      <c r="C29" s="107" t="s">
        <v>62</v>
      </c>
      <c r="D29" s="107" t="s">
        <v>63</v>
      </c>
      <c r="E29" s="107" t="s">
        <v>64</v>
      </c>
      <c r="F29" s="108">
        <v>1009962</v>
      </c>
      <c r="G29" s="109">
        <v>578000</v>
      </c>
      <c r="H29" s="107" t="s">
        <v>59</v>
      </c>
      <c r="I29" s="107" t="s">
        <v>72</v>
      </c>
      <c r="J29" s="110">
        <v>45484</v>
      </c>
    </row>
    <row r="30" spans="1:10" ht="14.4">
      <c r="A30" s="107" t="s">
        <v>60</v>
      </c>
      <c r="B30" s="107" t="s">
        <v>154</v>
      </c>
      <c r="C30" s="107" t="s">
        <v>62</v>
      </c>
      <c r="D30" s="107" t="s">
        <v>63</v>
      </c>
      <c r="E30" s="107" t="s">
        <v>64</v>
      </c>
      <c r="F30" s="108">
        <v>1010041</v>
      </c>
      <c r="G30" s="109">
        <v>378000</v>
      </c>
      <c r="H30" s="107" t="s">
        <v>72</v>
      </c>
      <c r="I30" s="107" t="s">
        <v>72</v>
      </c>
      <c r="J30" s="110">
        <v>45488</v>
      </c>
    </row>
    <row r="31" spans="1:10" ht="14.4">
      <c r="A31" s="107" t="s">
        <v>60</v>
      </c>
      <c r="B31" s="107" t="s">
        <v>154</v>
      </c>
      <c r="C31" s="107" t="s">
        <v>70</v>
      </c>
      <c r="D31" s="107" t="s">
        <v>71</v>
      </c>
      <c r="E31" s="107" t="s">
        <v>64</v>
      </c>
      <c r="F31" s="108">
        <v>1010052</v>
      </c>
      <c r="G31" s="109">
        <v>654976</v>
      </c>
      <c r="H31" s="107" t="s">
        <v>72</v>
      </c>
      <c r="I31" s="107" t="s">
        <v>72</v>
      </c>
      <c r="J31" s="110">
        <v>45488</v>
      </c>
    </row>
    <row r="32" spans="1:10" ht="14.4">
      <c r="A32" s="107" t="s">
        <v>60</v>
      </c>
      <c r="B32" s="107" t="s">
        <v>154</v>
      </c>
      <c r="C32" s="107" t="s">
        <v>62</v>
      </c>
      <c r="D32" s="107" t="s">
        <v>63</v>
      </c>
      <c r="E32" s="107" t="s">
        <v>61</v>
      </c>
      <c r="F32" s="108">
        <v>1010034</v>
      </c>
      <c r="G32" s="109">
        <v>95000</v>
      </c>
      <c r="H32" s="107" t="s">
        <v>59</v>
      </c>
      <c r="I32" s="107" t="s">
        <v>72</v>
      </c>
      <c r="J32" s="110">
        <v>45488</v>
      </c>
    </row>
    <row r="33" spans="1:10" ht="14.4">
      <c r="A33" s="107" t="s">
        <v>60</v>
      </c>
      <c r="B33" s="107" t="s">
        <v>154</v>
      </c>
      <c r="C33" s="107" t="s">
        <v>62</v>
      </c>
      <c r="D33" s="107" t="s">
        <v>63</v>
      </c>
      <c r="E33" s="107" t="s">
        <v>64</v>
      </c>
      <c r="F33" s="108">
        <v>1009877</v>
      </c>
      <c r="G33" s="109">
        <v>389000</v>
      </c>
      <c r="H33" s="107" t="s">
        <v>59</v>
      </c>
      <c r="I33" s="107" t="s">
        <v>72</v>
      </c>
      <c r="J33" s="110">
        <v>45482</v>
      </c>
    </row>
    <row r="34" spans="1:10" ht="14.4">
      <c r="A34" s="107" t="s">
        <v>60</v>
      </c>
      <c r="B34" s="107" t="s">
        <v>154</v>
      </c>
      <c r="C34" s="107" t="s">
        <v>62</v>
      </c>
      <c r="D34" s="107" t="s">
        <v>63</v>
      </c>
      <c r="E34" s="107" t="s">
        <v>64</v>
      </c>
      <c r="F34" s="108">
        <v>1009662</v>
      </c>
      <c r="G34" s="109">
        <v>1099000</v>
      </c>
      <c r="H34" s="107" t="s">
        <v>72</v>
      </c>
      <c r="I34" s="107" t="s">
        <v>72</v>
      </c>
      <c r="J34" s="110">
        <v>45475</v>
      </c>
    </row>
    <row r="35" spans="1:10" ht="14.4">
      <c r="A35" s="107" t="s">
        <v>60</v>
      </c>
      <c r="B35" s="107" t="s">
        <v>154</v>
      </c>
      <c r="C35" s="107" t="s">
        <v>57</v>
      </c>
      <c r="D35" s="107" t="s">
        <v>85</v>
      </c>
      <c r="E35" s="107" t="s">
        <v>64</v>
      </c>
      <c r="F35" s="108">
        <v>1010011</v>
      </c>
      <c r="G35" s="109">
        <v>1350000</v>
      </c>
      <c r="H35" s="107" t="s">
        <v>59</v>
      </c>
      <c r="I35" s="107" t="s">
        <v>72</v>
      </c>
      <c r="J35" s="110">
        <v>45488</v>
      </c>
    </row>
    <row r="36" spans="1:10" ht="14.4">
      <c r="A36" s="107" t="s">
        <v>60</v>
      </c>
      <c r="B36" s="107" t="s">
        <v>154</v>
      </c>
      <c r="C36" s="107" t="s">
        <v>62</v>
      </c>
      <c r="D36" s="107" t="s">
        <v>63</v>
      </c>
      <c r="E36" s="107" t="s">
        <v>61</v>
      </c>
      <c r="F36" s="108">
        <v>1010044</v>
      </c>
      <c r="G36" s="109">
        <v>350000</v>
      </c>
      <c r="H36" s="107" t="s">
        <v>59</v>
      </c>
      <c r="I36" s="107" t="s">
        <v>72</v>
      </c>
      <c r="J36" s="110">
        <v>45488</v>
      </c>
    </row>
    <row r="37" spans="1:10" ht="14.4">
      <c r="A37" s="107" t="s">
        <v>60</v>
      </c>
      <c r="B37" s="107" t="s">
        <v>154</v>
      </c>
      <c r="C37" s="107" t="s">
        <v>62</v>
      </c>
      <c r="D37" s="107" t="s">
        <v>63</v>
      </c>
      <c r="E37" s="107" t="s">
        <v>64</v>
      </c>
      <c r="F37" s="108">
        <v>1010026</v>
      </c>
      <c r="G37" s="109">
        <v>2325000</v>
      </c>
      <c r="H37" s="107" t="s">
        <v>59</v>
      </c>
      <c r="I37" s="107" t="s">
        <v>72</v>
      </c>
      <c r="J37" s="110">
        <v>45488</v>
      </c>
    </row>
    <row r="38" spans="1:10" ht="14.4">
      <c r="A38" s="107" t="s">
        <v>60</v>
      </c>
      <c r="B38" s="107" t="s">
        <v>154</v>
      </c>
      <c r="C38" s="107" t="s">
        <v>62</v>
      </c>
      <c r="D38" s="107" t="s">
        <v>63</v>
      </c>
      <c r="E38" s="107" t="s">
        <v>64</v>
      </c>
      <c r="F38" s="108">
        <v>1010198</v>
      </c>
      <c r="G38" s="109">
        <v>1007657.51</v>
      </c>
      <c r="H38" s="107" t="s">
        <v>72</v>
      </c>
      <c r="I38" s="107" t="s">
        <v>72</v>
      </c>
      <c r="J38" s="110">
        <v>45492</v>
      </c>
    </row>
    <row r="39" spans="1:10" ht="14.4">
      <c r="A39" s="107" t="s">
        <v>60</v>
      </c>
      <c r="B39" s="107" t="s">
        <v>154</v>
      </c>
      <c r="C39" s="107" t="s">
        <v>57</v>
      </c>
      <c r="D39" s="107" t="s">
        <v>85</v>
      </c>
      <c r="E39" s="107" t="s">
        <v>64</v>
      </c>
      <c r="F39" s="108">
        <v>1009973</v>
      </c>
      <c r="G39" s="109">
        <v>962000</v>
      </c>
      <c r="H39" s="107" t="s">
        <v>59</v>
      </c>
      <c r="I39" s="107" t="s">
        <v>72</v>
      </c>
      <c r="J39" s="110">
        <v>45485</v>
      </c>
    </row>
    <row r="40" spans="1:10" ht="14.4">
      <c r="A40" s="107" t="s">
        <v>60</v>
      </c>
      <c r="B40" s="107" t="s">
        <v>154</v>
      </c>
      <c r="C40" s="107" t="s">
        <v>70</v>
      </c>
      <c r="D40" s="107" t="s">
        <v>71</v>
      </c>
      <c r="E40" s="107" t="s">
        <v>56</v>
      </c>
      <c r="F40" s="108">
        <v>1010215</v>
      </c>
      <c r="G40" s="109">
        <v>413990</v>
      </c>
      <c r="H40" s="107" t="s">
        <v>72</v>
      </c>
      <c r="I40" s="107" t="s">
        <v>72</v>
      </c>
      <c r="J40" s="110">
        <v>45492</v>
      </c>
    </row>
    <row r="41" spans="1:10" ht="14.4">
      <c r="A41" s="107" t="s">
        <v>60</v>
      </c>
      <c r="B41" s="107" t="s">
        <v>154</v>
      </c>
      <c r="C41" s="107" t="s">
        <v>70</v>
      </c>
      <c r="D41" s="107" t="s">
        <v>71</v>
      </c>
      <c r="E41" s="107" t="s">
        <v>56</v>
      </c>
      <c r="F41" s="108">
        <v>1010580</v>
      </c>
      <c r="G41" s="109">
        <v>400000</v>
      </c>
      <c r="H41" s="107" t="s">
        <v>72</v>
      </c>
      <c r="I41" s="107" t="s">
        <v>72</v>
      </c>
      <c r="J41" s="110">
        <v>45504</v>
      </c>
    </row>
    <row r="42" spans="1:10" ht="14.4">
      <c r="A42" s="107" t="s">
        <v>60</v>
      </c>
      <c r="B42" s="107" t="s">
        <v>154</v>
      </c>
      <c r="C42" s="107" t="s">
        <v>62</v>
      </c>
      <c r="D42" s="107" t="s">
        <v>63</v>
      </c>
      <c r="E42" s="107" t="s">
        <v>64</v>
      </c>
      <c r="F42" s="108">
        <v>1010574</v>
      </c>
      <c r="G42" s="109">
        <v>529000</v>
      </c>
      <c r="H42" s="107" t="s">
        <v>59</v>
      </c>
      <c r="I42" s="107" t="s">
        <v>72</v>
      </c>
      <c r="J42" s="110">
        <v>45504</v>
      </c>
    </row>
    <row r="43" spans="1:10" ht="14.4">
      <c r="A43" s="107" t="s">
        <v>60</v>
      </c>
      <c r="B43" s="107" t="s">
        <v>154</v>
      </c>
      <c r="C43" s="107" t="s">
        <v>62</v>
      </c>
      <c r="D43" s="107" t="s">
        <v>63</v>
      </c>
      <c r="E43" s="107" t="s">
        <v>64</v>
      </c>
      <c r="F43" s="108">
        <v>1009729</v>
      </c>
      <c r="G43" s="109">
        <v>1300000</v>
      </c>
      <c r="H43" s="107" t="s">
        <v>59</v>
      </c>
      <c r="I43" s="107" t="s">
        <v>72</v>
      </c>
      <c r="J43" s="110">
        <v>45476</v>
      </c>
    </row>
    <row r="44" spans="1:10" ht="14.4">
      <c r="A44" s="107" t="s">
        <v>60</v>
      </c>
      <c r="B44" s="107" t="s">
        <v>154</v>
      </c>
      <c r="C44" s="107" t="s">
        <v>62</v>
      </c>
      <c r="D44" s="107" t="s">
        <v>63</v>
      </c>
      <c r="E44" s="107" t="s">
        <v>64</v>
      </c>
      <c r="F44" s="108">
        <v>1010565</v>
      </c>
      <c r="G44" s="109">
        <v>434000</v>
      </c>
      <c r="H44" s="107" t="s">
        <v>59</v>
      </c>
      <c r="I44" s="107" t="s">
        <v>72</v>
      </c>
      <c r="J44" s="110">
        <v>45504</v>
      </c>
    </row>
    <row r="45" spans="1:10" ht="14.4">
      <c r="A45" s="107" t="s">
        <v>60</v>
      </c>
      <c r="B45" s="107" t="s">
        <v>154</v>
      </c>
      <c r="C45" s="107" t="s">
        <v>62</v>
      </c>
      <c r="D45" s="107" t="s">
        <v>63</v>
      </c>
      <c r="E45" s="107" t="s">
        <v>61</v>
      </c>
      <c r="F45" s="108">
        <v>1010562</v>
      </c>
      <c r="G45" s="109">
        <v>280000</v>
      </c>
      <c r="H45" s="107" t="s">
        <v>59</v>
      </c>
      <c r="I45" s="107" t="s">
        <v>72</v>
      </c>
      <c r="J45" s="110">
        <v>45504</v>
      </c>
    </row>
    <row r="46" spans="1:10" ht="14.4">
      <c r="A46" s="107" t="s">
        <v>60</v>
      </c>
      <c r="B46" s="107" t="s">
        <v>154</v>
      </c>
      <c r="C46" s="107" t="s">
        <v>62</v>
      </c>
      <c r="D46" s="107" t="s">
        <v>63</v>
      </c>
      <c r="E46" s="107" t="s">
        <v>61</v>
      </c>
      <c r="F46" s="108">
        <v>1010588</v>
      </c>
      <c r="G46" s="109">
        <v>116000</v>
      </c>
      <c r="H46" s="107" t="s">
        <v>59</v>
      </c>
      <c r="I46" s="107" t="s">
        <v>72</v>
      </c>
      <c r="J46" s="110">
        <v>45504</v>
      </c>
    </row>
    <row r="47" spans="1:10" ht="14.4">
      <c r="A47" s="107" t="s">
        <v>60</v>
      </c>
      <c r="B47" s="107" t="s">
        <v>154</v>
      </c>
      <c r="C47" s="107" t="s">
        <v>57</v>
      </c>
      <c r="D47" s="107" t="s">
        <v>85</v>
      </c>
      <c r="E47" s="107" t="s">
        <v>64</v>
      </c>
      <c r="F47" s="108">
        <v>1009753</v>
      </c>
      <c r="G47" s="109">
        <v>492000</v>
      </c>
      <c r="H47" s="107" t="s">
        <v>59</v>
      </c>
      <c r="I47" s="107" t="s">
        <v>72</v>
      </c>
      <c r="J47" s="110">
        <v>45478</v>
      </c>
    </row>
    <row r="48" spans="1:10" ht="14.4">
      <c r="A48" s="107" t="s">
        <v>60</v>
      </c>
      <c r="B48" s="107" t="s">
        <v>154</v>
      </c>
      <c r="C48" s="107" t="s">
        <v>70</v>
      </c>
      <c r="D48" s="107" t="s">
        <v>110</v>
      </c>
      <c r="E48" s="107" t="s">
        <v>64</v>
      </c>
      <c r="F48" s="108">
        <v>1010527</v>
      </c>
      <c r="G48" s="109">
        <v>615000</v>
      </c>
      <c r="H48" s="107" t="s">
        <v>59</v>
      </c>
      <c r="I48" s="107" t="s">
        <v>72</v>
      </c>
      <c r="J48" s="110">
        <v>45503</v>
      </c>
    </row>
    <row r="49" spans="1:10" ht="14.4">
      <c r="A49" s="107" t="s">
        <v>60</v>
      </c>
      <c r="B49" s="107" t="s">
        <v>154</v>
      </c>
      <c r="C49" s="107" t="s">
        <v>70</v>
      </c>
      <c r="D49" s="107" t="s">
        <v>71</v>
      </c>
      <c r="E49" s="107" t="s">
        <v>64</v>
      </c>
      <c r="F49" s="108">
        <v>1010494</v>
      </c>
      <c r="G49" s="109">
        <v>511654</v>
      </c>
      <c r="H49" s="107" t="s">
        <v>72</v>
      </c>
      <c r="I49" s="107" t="s">
        <v>72</v>
      </c>
      <c r="J49" s="110">
        <v>45503</v>
      </c>
    </row>
    <row r="50" spans="1:10" ht="14.4">
      <c r="A50" s="107" t="s">
        <v>60</v>
      </c>
      <c r="B50" s="107" t="s">
        <v>154</v>
      </c>
      <c r="C50" s="107" t="s">
        <v>70</v>
      </c>
      <c r="D50" s="107" t="s">
        <v>71</v>
      </c>
      <c r="E50" s="107" t="s">
        <v>64</v>
      </c>
      <c r="F50" s="108">
        <v>1010487</v>
      </c>
      <c r="G50" s="109">
        <v>530000</v>
      </c>
      <c r="H50" s="107" t="s">
        <v>72</v>
      </c>
      <c r="I50" s="107" t="s">
        <v>72</v>
      </c>
      <c r="J50" s="110">
        <v>45503</v>
      </c>
    </row>
    <row r="51" spans="1:10" ht="14.4">
      <c r="A51" s="107" t="s">
        <v>60</v>
      </c>
      <c r="B51" s="107" t="s">
        <v>154</v>
      </c>
      <c r="C51" s="107" t="s">
        <v>57</v>
      </c>
      <c r="D51" s="107" t="s">
        <v>85</v>
      </c>
      <c r="E51" s="107" t="s">
        <v>64</v>
      </c>
      <c r="F51" s="108">
        <v>1009604</v>
      </c>
      <c r="G51" s="109">
        <v>1500000</v>
      </c>
      <c r="H51" s="107" t="s">
        <v>59</v>
      </c>
      <c r="I51" s="107" t="s">
        <v>72</v>
      </c>
      <c r="J51" s="110">
        <v>45474</v>
      </c>
    </row>
    <row r="52" spans="1:10" ht="14.4">
      <c r="A52" s="107" t="s">
        <v>60</v>
      </c>
      <c r="B52" s="107" t="s">
        <v>154</v>
      </c>
      <c r="C52" s="107" t="s">
        <v>62</v>
      </c>
      <c r="D52" s="107" t="s">
        <v>63</v>
      </c>
      <c r="E52" s="107" t="s">
        <v>56</v>
      </c>
      <c r="F52" s="108">
        <v>1010436</v>
      </c>
      <c r="G52" s="109">
        <v>495000</v>
      </c>
      <c r="H52" s="107" t="s">
        <v>59</v>
      </c>
      <c r="I52" s="107" t="s">
        <v>72</v>
      </c>
      <c r="J52" s="110">
        <v>45502</v>
      </c>
    </row>
    <row r="53" spans="1:10" ht="14.4">
      <c r="A53" s="107" t="s">
        <v>60</v>
      </c>
      <c r="B53" s="107" t="s">
        <v>154</v>
      </c>
      <c r="C53" s="107" t="s">
        <v>62</v>
      </c>
      <c r="D53" s="107" t="s">
        <v>63</v>
      </c>
      <c r="E53" s="107" t="s">
        <v>64</v>
      </c>
      <c r="F53" s="108">
        <v>1009609</v>
      </c>
      <c r="G53" s="109">
        <v>400000</v>
      </c>
      <c r="H53" s="107" t="s">
        <v>59</v>
      </c>
      <c r="I53" s="107" t="s">
        <v>72</v>
      </c>
      <c r="J53" s="110">
        <v>45474</v>
      </c>
    </row>
    <row r="54" spans="1:10" ht="14.4">
      <c r="A54" s="107" t="s">
        <v>60</v>
      </c>
      <c r="B54" s="107" t="s">
        <v>154</v>
      </c>
      <c r="C54" s="107" t="s">
        <v>62</v>
      </c>
      <c r="D54" s="107" t="s">
        <v>63</v>
      </c>
      <c r="E54" s="107" t="s">
        <v>64</v>
      </c>
      <c r="F54" s="108">
        <v>1010422</v>
      </c>
      <c r="G54" s="109">
        <v>512500</v>
      </c>
      <c r="H54" s="107" t="s">
        <v>59</v>
      </c>
      <c r="I54" s="107" t="s">
        <v>72</v>
      </c>
      <c r="J54" s="110">
        <v>45499</v>
      </c>
    </row>
    <row r="55" spans="1:10" ht="14.4">
      <c r="A55" s="107" t="s">
        <v>60</v>
      </c>
      <c r="B55" s="107" t="s">
        <v>154</v>
      </c>
      <c r="C55" s="107" t="s">
        <v>70</v>
      </c>
      <c r="D55" s="107" t="s">
        <v>71</v>
      </c>
      <c r="E55" s="107" t="s">
        <v>56</v>
      </c>
      <c r="F55" s="108">
        <v>1010396</v>
      </c>
      <c r="G55" s="109">
        <v>397000</v>
      </c>
      <c r="H55" s="107" t="s">
        <v>72</v>
      </c>
      <c r="I55" s="107" t="s">
        <v>72</v>
      </c>
      <c r="J55" s="110">
        <v>45499</v>
      </c>
    </row>
    <row r="56" spans="1:10" ht="14.4">
      <c r="A56" s="107" t="s">
        <v>60</v>
      </c>
      <c r="B56" s="107" t="s">
        <v>154</v>
      </c>
      <c r="C56" s="107" t="s">
        <v>70</v>
      </c>
      <c r="D56" s="107" t="s">
        <v>71</v>
      </c>
      <c r="E56" s="107" t="s">
        <v>56</v>
      </c>
      <c r="F56" s="108">
        <v>1009796</v>
      </c>
      <c r="G56" s="109">
        <v>518990</v>
      </c>
      <c r="H56" s="107" t="s">
        <v>72</v>
      </c>
      <c r="I56" s="107" t="s">
        <v>72</v>
      </c>
      <c r="J56" s="110">
        <v>45481</v>
      </c>
    </row>
    <row r="57" spans="1:10" ht="14.4">
      <c r="A57" s="107" t="s">
        <v>60</v>
      </c>
      <c r="B57" s="107" t="s">
        <v>154</v>
      </c>
      <c r="C57" s="107" t="s">
        <v>57</v>
      </c>
      <c r="D57" s="107" t="s">
        <v>85</v>
      </c>
      <c r="E57" s="107" t="s">
        <v>64</v>
      </c>
      <c r="F57" s="108">
        <v>1010372</v>
      </c>
      <c r="G57" s="109">
        <v>555763</v>
      </c>
      <c r="H57" s="107" t="s">
        <v>59</v>
      </c>
      <c r="I57" s="107" t="s">
        <v>72</v>
      </c>
      <c r="J57" s="110">
        <v>45498</v>
      </c>
    </row>
    <row r="58" spans="1:10" ht="14.4">
      <c r="A58" s="107" t="s">
        <v>60</v>
      </c>
      <c r="B58" s="107" t="s">
        <v>154</v>
      </c>
      <c r="C58" s="107" t="s">
        <v>62</v>
      </c>
      <c r="D58" s="107" t="s">
        <v>63</v>
      </c>
      <c r="E58" s="107" t="s">
        <v>64</v>
      </c>
      <c r="F58" s="108">
        <v>1010340</v>
      </c>
      <c r="G58" s="109">
        <v>3200000</v>
      </c>
      <c r="H58" s="107" t="s">
        <v>59</v>
      </c>
      <c r="I58" s="107" t="s">
        <v>72</v>
      </c>
      <c r="J58" s="110">
        <v>45497</v>
      </c>
    </row>
    <row r="59" spans="1:10" ht="14.4">
      <c r="A59" s="107" t="s">
        <v>60</v>
      </c>
      <c r="B59" s="107" t="s">
        <v>154</v>
      </c>
      <c r="C59" s="107" t="s">
        <v>62</v>
      </c>
      <c r="D59" s="107" t="s">
        <v>63</v>
      </c>
      <c r="E59" s="107" t="s">
        <v>84</v>
      </c>
      <c r="F59" s="108">
        <v>1009603</v>
      </c>
      <c r="G59" s="109">
        <v>850000</v>
      </c>
      <c r="H59" s="107" t="s">
        <v>59</v>
      </c>
      <c r="I59" s="107" t="s">
        <v>72</v>
      </c>
      <c r="J59" s="110">
        <v>45474</v>
      </c>
    </row>
    <row r="60" spans="1:10" ht="14.4">
      <c r="A60" s="107" t="s">
        <v>60</v>
      </c>
      <c r="B60" s="107" t="s">
        <v>154</v>
      </c>
      <c r="C60" s="107" t="s">
        <v>57</v>
      </c>
      <c r="D60" s="107" t="s">
        <v>85</v>
      </c>
      <c r="E60" s="107" t="s">
        <v>61</v>
      </c>
      <c r="F60" s="108">
        <v>1010205</v>
      </c>
      <c r="G60" s="109">
        <v>998000</v>
      </c>
      <c r="H60" s="107" t="s">
        <v>59</v>
      </c>
      <c r="I60" s="107" t="s">
        <v>72</v>
      </c>
      <c r="J60" s="110">
        <v>45492</v>
      </c>
    </row>
    <row r="61" spans="1:10" ht="14.4">
      <c r="A61" s="107" t="s">
        <v>60</v>
      </c>
      <c r="B61" s="107" t="s">
        <v>154</v>
      </c>
      <c r="C61" s="107" t="s">
        <v>57</v>
      </c>
      <c r="D61" s="107" t="s">
        <v>85</v>
      </c>
      <c r="E61" s="107" t="s">
        <v>64</v>
      </c>
      <c r="F61" s="108">
        <v>1010196</v>
      </c>
      <c r="G61" s="109">
        <v>2450000</v>
      </c>
      <c r="H61" s="107" t="s">
        <v>59</v>
      </c>
      <c r="I61" s="107" t="s">
        <v>72</v>
      </c>
      <c r="J61" s="110">
        <v>45492</v>
      </c>
    </row>
    <row r="62" spans="1:10" ht="14.4">
      <c r="A62" s="107" t="s">
        <v>60</v>
      </c>
      <c r="B62" s="107" t="s">
        <v>154</v>
      </c>
      <c r="C62" s="107" t="s">
        <v>62</v>
      </c>
      <c r="D62" s="107" t="s">
        <v>63</v>
      </c>
      <c r="E62" s="107" t="s">
        <v>64</v>
      </c>
      <c r="F62" s="108">
        <v>1009892</v>
      </c>
      <c r="G62" s="109">
        <v>2699000</v>
      </c>
      <c r="H62" s="107" t="s">
        <v>59</v>
      </c>
      <c r="I62" s="107" t="s">
        <v>72</v>
      </c>
      <c r="J62" s="110">
        <v>45482</v>
      </c>
    </row>
    <row r="63" spans="1:10" ht="14.4">
      <c r="A63" s="107" t="s">
        <v>60</v>
      </c>
      <c r="B63" s="107" t="s">
        <v>154</v>
      </c>
      <c r="C63" s="107" t="s">
        <v>57</v>
      </c>
      <c r="D63" s="107" t="s">
        <v>85</v>
      </c>
      <c r="E63" s="107" t="s">
        <v>64</v>
      </c>
      <c r="F63" s="108">
        <v>1009607</v>
      </c>
      <c r="G63" s="109">
        <v>1060000</v>
      </c>
      <c r="H63" s="107" t="s">
        <v>59</v>
      </c>
      <c r="I63" s="107" t="s">
        <v>72</v>
      </c>
      <c r="J63" s="110">
        <v>45474</v>
      </c>
    </row>
    <row r="64" spans="1:10" ht="14.4">
      <c r="A64" s="107" t="s">
        <v>60</v>
      </c>
      <c r="B64" s="107" t="s">
        <v>154</v>
      </c>
      <c r="C64" s="107" t="s">
        <v>62</v>
      </c>
      <c r="D64" s="107" t="s">
        <v>63</v>
      </c>
      <c r="E64" s="107" t="s">
        <v>64</v>
      </c>
      <c r="F64" s="108">
        <v>1009691</v>
      </c>
      <c r="G64" s="109">
        <v>888452.5</v>
      </c>
      <c r="H64" s="107" t="s">
        <v>72</v>
      </c>
      <c r="I64" s="107" t="s">
        <v>72</v>
      </c>
      <c r="J64" s="110">
        <v>45475</v>
      </c>
    </row>
    <row r="65" spans="1:10" ht="14.4">
      <c r="A65" s="107" t="s">
        <v>91</v>
      </c>
      <c r="B65" s="107" t="s">
        <v>155</v>
      </c>
      <c r="C65" s="107" t="s">
        <v>92</v>
      </c>
      <c r="D65" s="107" t="s">
        <v>93</v>
      </c>
      <c r="E65" s="107" t="s">
        <v>64</v>
      </c>
      <c r="F65" s="108">
        <v>1009687</v>
      </c>
      <c r="G65" s="109">
        <v>695000</v>
      </c>
      <c r="H65" s="107" t="s">
        <v>59</v>
      </c>
      <c r="I65" s="107" t="s">
        <v>72</v>
      </c>
      <c r="J65" s="110">
        <v>45475</v>
      </c>
    </row>
    <row r="66" spans="1:10" ht="14.4">
      <c r="A66" s="107" t="s">
        <v>55</v>
      </c>
      <c r="B66" s="107" t="s">
        <v>156</v>
      </c>
      <c r="C66" s="107" t="s">
        <v>57</v>
      </c>
      <c r="D66" s="107" t="s">
        <v>58</v>
      </c>
      <c r="E66" s="107" t="s">
        <v>64</v>
      </c>
      <c r="F66" s="108">
        <v>1009757</v>
      </c>
      <c r="G66" s="109">
        <v>933485</v>
      </c>
      <c r="H66" s="107" t="s">
        <v>72</v>
      </c>
      <c r="I66" s="107" t="s">
        <v>72</v>
      </c>
      <c r="J66" s="110">
        <v>45478</v>
      </c>
    </row>
    <row r="67" spans="1:10" ht="14.4">
      <c r="A67" s="107" t="s">
        <v>55</v>
      </c>
      <c r="B67" s="107" t="s">
        <v>156</v>
      </c>
      <c r="C67" s="107" t="s">
        <v>75</v>
      </c>
      <c r="D67" s="107" t="s">
        <v>98</v>
      </c>
      <c r="E67" s="107" t="s">
        <v>64</v>
      </c>
      <c r="F67" s="108">
        <v>1009799</v>
      </c>
      <c r="G67" s="109">
        <v>525000</v>
      </c>
      <c r="H67" s="107" t="s">
        <v>59</v>
      </c>
      <c r="I67" s="107" t="s">
        <v>72</v>
      </c>
      <c r="J67" s="110">
        <v>45481</v>
      </c>
    </row>
    <row r="68" spans="1:10" ht="14.4">
      <c r="A68" s="107" t="s">
        <v>55</v>
      </c>
      <c r="B68" s="107" t="s">
        <v>156</v>
      </c>
      <c r="C68" s="107" t="s">
        <v>57</v>
      </c>
      <c r="D68" s="107" t="s">
        <v>58</v>
      </c>
      <c r="E68" s="107" t="s">
        <v>56</v>
      </c>
      <c r="F68" s="108">
        <v>1010586</v>
      </c>
      <c r="G68" s="109">
        <v>765000</v>
      </c>
      <c r="H68" s="107" t="s">
        <v>59</v>
      </c>
      <c r="I68" s="107" t="s">
        <v>72</v>
      </c>
      <c r="J68" s="110">
        <v>45504</v>
      </c>
    </row>
    <row r="69" spans="1:10" ht="14.4">
      <c r="A69" s="107" t="s">
        <v>55</v>
      </c>
      <c r="B69" s="107" t="s">
        <v>156</v>
      </c>
      <c r="C69" s="107" t="s">
        <v>57</v>
      </c>
      <c r="D69" s="107" t="s">
        <v>58</v>
      </c>
      <c r="E69" s="107" t="s">
        <v>64</v>
      </c>
      <c r="F69" s="108">
        <v>1009668</v>
      </c>
      <c r="G69" s="109">
        <v>1490000</v>
      </c>
      <c r="H69" s="107" t="s">
        <v>59</v>
      </c>
      <c r="I69" s="107" t="s">
        <v>72</v>
      </c>
      <c r="J69" s="110">
        <v>45475</v>
      </c>
    </row>
    <row r="70" spans="1:10" ht="14.4">
      <c r="A70" s="107" t="s">
        <v>55</v>
      </c>
      <c r="B70" s="107" t="s">
        <v>156</v>
      </c>
      <c r="C70" s="107" t="s">
        <v>57</v>
      </c>
      <c r="D70" s="107" t="s">
        <v>58</v>
      </c>
      <c r="E70" s="107" t="s">
        <v>56</v>
      </c>
      <c r="F70" s="108">
        <v>1010584</v>
      </c>
      <c r="G70" s="109">
        <v>442464</v>
      </c>
      <c r="H70" s="107" t="s">
        <v>59</v>
      </c>
      <c r="I70" s="107" t="s">
        <v>72</v>
      </c>
      <c r="J70" s="110">
        <v>45504</v>
      </c>
    </row>
    <row r="71" spans="1:10" ht="14.4">
      <c r="A71" s="107" t="s">
        <v>55</v>
      </c>
      <c r="B71" s="107" t="s">
        <v>156</v>
      </c>
      <c r="C71" s="107" t="s">
        <v>57</v>
      </c>
      <c r="D71" s="107" t="s">
        <v>58</v>
      </c>
      <c r="E71" s="107" t="s">
        <v>64</v>
      </c>
      <c r="F71" s="108">
        <v>1010031</v>
      </c>
      <c r="G71" s="109">
        <v>1300000</v>
      </c>
      <c r="H71" s="107" t="s">
        <v>59</v>
      </c>
      <c r="I71" s="107" t="s">
        <v>72</v>
      </c>
      <c r="J71" s="110">
        <v>45488</v>
      </c>
    </row>
    <row r="72" spans="1:10" ht="14.4">
      <c r="A72" s="107" t="s">
        <v>55</v>
      </c>
      <c r="B72" s="107" t="s">
        <v>156</v>
      </c>
      <c r="C72" s="107" t="s">
        <v>75</v>
      </c>
      <c r="D72" s="107" t="s">
        <v>98</v>
      </c>
      <c r="E72" s="107" t="s">
        <v>64</v>
      </c>
      <c r="F72" s="108">
        <v>1010033</v>
      </c>
      <c r="G72" s="109">
        <v>440000</v>
      </c>
      <c r="H72" s="107" t="s">
        <v>59</v>
      </c>
      <c r="I72" s="107" t="s">
        <v>72</v>
      </c>
      <c r="J72" s="110">
        <v>45488</v>
      </c>
    </row>
    <row r="73" spans="1:10" ht="14.4">
      <c r="A73" s="107" t="s">
        <v>55</v>
      </c>
      <c r="B73" s="107" t="s">
        <v>156</v>
      </c>
      <c r="C73" s="107" t="s">
        <v>57</v>
      </c>
      <c r="D73" s="107" t="s">
        <v>58</v>
      </c>
      <c r="E73" s="107" t="s">
        <v>61</v>
      </c>
      <c r="F73" s="108">
        <v>1010098</v>
      </c>
      <c r="G73" s="109">
        <v>1000000</v>
      </c>
      <c r="H73" s="107" t="s">
        <v>59</v>
      </c>
      <c r="I73" s="107" t="s">
        <v>72</v>
      </c>
      <c r="J73" s="110">
        <v>45490</v>
      </c>
    </row>
    <row r="74" spans="1:10" ht="14.4">
      <c r="A74" s="107" t="s">
        <v>55</v>
      </c>
      <c r="B74" s="107" t="s">
        <v>156</v>
      </c>
      <c r="C74" s="107" t="s">
        <v>57</v>
      </c>
      <c r="D74" s="107" t="s">
        <v>58</v>
      </c>
      <c r="E74" s="107" t="s">
        <v>56</v>
      </c>
      <c r="F74" s="108">
        <v>1010118</v>
      </c>
      <c r="G74" s="109">
        <v>700000</v>
      </c>
      <c r="H74" s="107" t="s">
        <v>59</v>
      </c>
      <c r="I74" s="107" t="s">
        <v>72</v>
      </c>
      <c r="J74" s="110">
        <v>45491</v>
      </c>
    </row>
    <row r="75" spans="1:10" ht="14.4">
      <c r="A75" s="107" t="s">
        <v>55</v>
      </c>
      <c r="B75" s="107" t="s">
        <v>156</v>
      </c>
      <c r="C75" s="107" t="s">
        <v>57</v>
      </c>
      <c r="D75" s="107" t="s">
        <v>58</v>
      </c>
      <c r="E75" s="107" t="s">
        <v>64</v>
      </c>
      <c r="F75" s="108">
        <v>1010188</v>
      </c>
      <c r="G75" s="109">
        <v>1163000</v>
      </c>
      <c r="H75" s="107" t="s">
        <v>59</v>
      </c>
      <c r="I75" s="107" t="s">
        <v>72</v>
      </c>
      <c r="J75" s="110">
        <v>45492</v>
      </c>
    </row>
    <row r="76" spans="1:10" ht="14.4">
      <c r="A76" s="107" t="s">
        <v>55</v>
      </c>
      <c r="B76" s="107" t="s">
        <v>156</v>
      </c>
      <c r="C76" s="107" t="s">
        <v>57</v>
      </c>
      <c r="D76" s="107" t="s">
        <v>58</v>
      </c>
      <c r="E76" s="107" t="s">
        <v>56</v>
      </c>
      <c r="F76" s="108">
        <v>1010446</v>
      </c>
      <c r="G76" s="109">
        <v>702000</v>
      </c>
      <c r="H76" s="107" t="s">
        <v>59</v>
      </c>
      <c r="I76" s="107" t="s">
        <v>72</v>
      </c>
      <c r="J76" s="110">
        <v>45502</v>
      </c>
    </row>
    <row r="77" spans="1:10" ht="14.4">
      <c r="A77" s="107" t="s">
        <v>55</v>
      </c>
      <c r="B77" s="107" t="s">
        <v>156</v>
      </c>
      <c r="C77" s="107" t="s">
        <v>57</v>
      </c>
      <c r="D77" s="107" t="s">
        <v>58</v>
      </c>
      <c r="E77" s="107" t="s">
        <v>64</v>
      </c>
      <c r="F77" s="108">
        <v>1010525</v>
      </c>
      <c r="G77" s="109">
        <v>4650000</v>
      </c>
      <c r="H77" s="107" t="s">
        <v>59</v>
      </c>
      <c r="I77" s="107" t="s">
        <v>72</v>
      </c>
      <c r="J77" s="110">
        <v>45503</v>
      </c>
    </row>
    <row r="78" spans="1:10" ht="14.4">
      <c r="A78" s="107" t="s">
        <v>55</v>
      </c>
      <c r="B78" s="107" t="s">
        <v>156</v>
      </c>
      <c r="C78" s="107" t="s">
        <v>57</v>
      </c>
      <c r="D78" s="107" t="s">
        <v>58</v>
      </c>
      <c r="E78" s="107" t="s">
        <v>64</v>
      </c>
      <c r="F78" s="108">
        <v>1010591</v>
      </c>
      <c r="G78" s="109">
        <v>9575000</v>
      </c>
      <c r="H78" s="107" t="s">
        <v>59</v>
      </c>
      <c r="I78" s="107" t="s">
        <v>72</v>
      </c>
      <c r="J78" s="110">
        <v>45504</v>
      </c>
    </row>
    <row r="79" spans="1:10" ht="14.4">
      <c r="A79" s="107" t="s">
        <v>55</v>
      </c>
      <c r="B79" s="107" t="s">
        <v>156</v>
      </c>
      <c r="C79" s="107" t="s">
        <v>57</v>
      </c>
      <c r="D79" s="107" t="s">
        <v>58</v>
      </c>
      <c r="E79" s="107" t="s">
        <v>64</v>
      </c>
      <c r="F79" s="108">
        <v>1010566</v>
      </c>
      <c r="G79" s="109">
        <v>1550000</v>
      </c>
      <c r="H79" s="107" t="s">
        <v>59</v>
      </c>
      <c r="I79" s="107" t="s">
        <v>72</v>
      </c>
      <c r="J79" s="110">
        <v>45504</v>
      </c>
    </row>
    <row r="80" spans="1:10" ht="14.4">
      <c r="A80" s="107" t="s">
        <v>55</v>
      </c>
      <c r="B80" s="107" t="s">
        <v>156</v>
      </c>
      <c r="C80" s="107" t="s">
        <v>57</v>
      </c>
      <c r="D80" s="107" t="s">
        <v>58</v>
      </c>
      <c r="E80" s="107" t="s">
        <v>64</v>
      </c>
      <c r="F80" s="108">
        <v>1010096</v>
      </c>
      <c r="G80" s="109">
        <v>12250000</v>
      </c>
      <c r="H80" s="107" t="s">
        <v>59</v>
      </c>
      <c r="I80" s="107" t="s">
        <v>72</v>
      </c>
      <c r="J80" s="110">
        <v>45490</v>
      </c>
    </row>
    <row r="81" spans="1:10" ht="14.4">
      <c r="A81" s="107" t="s">
        <v>80</v>
      </c>
      <c r="B81" s="107" t="s">
        <v>157</v>
      </c>
      <c r="C81" s="107" t="s">
        <v>62</v>
      </c>
      <c r="D81" s="107" t="s">
        <v>81</v>
      </c>
      <c r="E81" s="107" t="s">
        <v>61</v>
      </c>
      <c r="F81" s="108">
        <v>1010304</v>
      </c>
      <c r="G81" s="109">
        <v>75000</v>
      </c>
      <c r="H81" s="107" t="s">
        <v>59</v>
      </c>
      <c r="I81" s="107" t="s">
        <v>72</v>
      </c>
      <c r="J81" s="110">
        <v>45496</v>
      </c>
    </row>
    <row r="82" spans="1:10" ht="14.4">
      <c r="A82" s="107" t="s">
        <v>80</v>
      </c>
      <c r="B82" s="107" t="s">
        <v>157</v>
      </c>
      <c r="C82" s="107" t="s">
        <v>92</v>
      </c>
      <c r="D82" s="107" t="s">
        <v>111</v>
      </c>
      <c r="E82" s="107" t="s">
        <v>64</v>
      </c>
      <c r="F82" s="108">
        <v>1010536</v>
      </c>
      <c r="G82" s="109">
        <v>850000</v>
      </c>
      <c r="H82" s="107" t="s">
        <v>59</v>
      </c>
      <c r="I82" s="107" t="s">
        <v>72</v>
      </c>
      <c r="J82" s="110">
        <v>45503</v>
      </c>
    </row>
    <row r="83" spans="1:10" ht="14.4">
      <c r="A83" s="107" t="s">
        <v>80</v>
      </c>
      <c r="B83" s="107" t="s">
        <v>157</v>
      </c>
      <c r="C83" s="107" t="s">
        <v>62</v>
      </c>
      <c r="D83" s="107" t="s">
        <v>81</v>
      </c>
      <c r="E83" s="107" t="s">
        <v>61</v>
      </c>
      <c r="F83" s="108">
        <v>1009726</v>
      </c>
      <c r="G83" s="109">
        <v>160000</v>
      </c>
      <c r="H83" s="107" t="s">
        <v>59</v>
      </c>
      <c r="I83" s="107" t="s">
        <v>72</v>
      </c>
      <c r="J83" s="110">
        <v>45476</v>
      </c>
    </row>
    <row r="84" spans="1:10" ht="14.4">
      <c r="A84" s="107" t="s">
        <v>80</v>
      </c>
      <c r="B84" s="107" t="s">
        <v>157</v>
      </c>
      <c r="C84" s="107" t="s">
        <v>68</v>
      </c>
      <c r="D84" s="107" t="s">
        <v>100</v>
      </c>
      <c r="E84" s="107" t="s">
        <v>64</v>
      </c>
      <c r="F84" s="108">
        <v>1009932</v>
      </c>
      <c r="G84" s="109">
        <v>449000</v>
      </c>
      <c r="H84" s="107" t="s">
        <v>59</v>
      </c>
      <c r="I84" s="107" t="s">
        <v>72</v>
      </c>
      <c r="J84" s="110">
        <v>45483</v>
      </c>
    </row>
    <row r="85" spans="1:10" ht="14.4">
      <c r="A85" s="107" t="s">
        <v>80</v>
      </c>
      <c r="B85" s="107" t="s">
        <v>157</v>
      </c>
      <c r="C85" s="107" t="s">
        <v>78</v>
      </c>
      <c r="D85" s="107" t="s">
        <v>103</v>
      </c>
      <c r="E85" s="107" t="s">
        <v>61</v>
      </c>
      <c r="F85" s="108">
        <v>1010003</v>
      </c>
      <c r="G85" s="109">
        <v>82500</v>
      </c>
      <c r="H85" s="107" t="s">
        <v>59</v>
      </c>
      <c r="I85" s="107" t="s">
        <v>72</v>
      </c>
      <c r="J85" s="110">
        <v>45485</v>
      </c>
    </row>
    <row r="86" spans="1:10" ht="14.4">
      <c r="A86" s="107" t="s">
        <v>80</v>
      </c>
      <c r="B86" s="107" t="s">
        <v>157</v>
      </c>
      <c r="C86" s="107" t="s">
        <v>62</v>
      </c>
      <c r="D86" s="107" t="s">
        <v>81</v>
      </c>
      <c r="E86" s="107" t="s">
        <v>61</v>
      </c>
      <c r="F86" s="108">
        <v>1010193</v>
      </c>
      <c r="G86" s="109">
        <v>215000</v>
      </c>
      <c r="H86" s="107" t="s">
        <v>59</v>
      </c>
      <c r="I86" s="107" t="s">
        <v>72</v>
      </c>
      <c r="J86" s="110">
        <v>45492</v>
      </c>
    </row>
    <row r="87" spans="1:10" ht="14.4">
      <c r="A87" s="107" t="s">
        <v>80</v>
      </c>
      <c r="B87" s="107" t="s">
        <v>157</v>
      </c>
      <c r="C87" s="107" t="s">
        <v>101</v>
      </c>
      <c r="D87" s="107" t="s">
        <v>102</v>
      </c>
      <c r="E87" s="107" t="s">
        <v>64</v>
      </c>
      <c r="F87" s="108">
        <v>1009992</v>
      </c>
      <c r="G87" s="109">
        <v>495000</v>
      </c>
      <c r="H87" s="107" t="s">
        <v>59</v>
      </c>
      <c r="I87" s="107" t="s">
        <v>72</v>
      </c>
      <c r="J87" s="110">
        <v>45485</v>
      </c>
    </row>
    <row r="88" spans="1:10" ht="14.4">
      <c r="A88" s="107" t="s">
        <v>80</v>
      </c>
      <c r="B88" s="107" t="s">
        <v>157</v>
      </c>
      <c r="C88" s="107" t="s">
        <v>62</v>
      </c>
      <c r="D88" s="107" t="s">
        <v>81</v>
      </c>
      <c r="E88" s="107" t="s">
        <v>64</v>
      </c>
      <c r="F88" s="108">
        <v>1010411</v>
      </c>
      <c r="G88" s="109">
        <v>810000</v>
      </c>
      <c r="H88" s="107" t="s">
        <v>59</v>
      </c>
      <c r="I88" s="107" t="s">
        <v>72</v>
      </c>
      <c r="J88" s="110">
        <v>45499</v>
      </c>
    </row>
    <row r="89" spans="1:10" ht="14.4">
      <c r="A89" s="107" t="s">
        <v>65</v>
      </c>
      <c r="B89" s="107" t="s">
        <v>158</v>
      </c>
      <c r="C89" s="107" t="s">
        <v>62</v>
      </c>
      <c r="D89" s="107" t="s">
        <v>66</v>
      </c>
      <c r="E89" s="107" t="s">
        <v>64</v>
      </c>
      <c r="F89" s="108">
        <v>1010426</v>
      </c>
      <c r="G89" s="109">
        <v>600000</v>
      </c>
      <c r="H89" s="107" t="s">
        <v>59</v>
      </c>
      <c r="I89" s="107" t="s">
        <v>72</v>
      </c>
      <c r="J89" s="110">
        <v>45499</v>
      </c>
    </row>
    <row r="90" spans="1:10" ht="14.4">
      <c r="A90" s="107" t="s">
        <v>65</v>
      </c>
      <c r="B90" s="107" t="s">
        <v>158</v>
      </c>
      <c r="C90" s="107" t="s">
        <v>68</v>
      </c>
      <c r="D90" s="107" t="s">
        <v>86</v>
      </c>
      <c r="E90" s="107" t="s">
        <v>64</v>
      </c>
      <c r="F90" s="108">
        <v>1010353</v>
      </c>
      <c r="G90" s="109">
        <v>650000</v>
      </c>
      <c r="H90" s="107" t="s">
        <v>59</v>
      </c>
      <c r="I90" s="107" t="s">
        <v>72</v>
      </c>
      <c r="J90" s="110">
        <v>45498</v>
      </c>
    </row>
    <row r="91" spans="1:10" ht="14.4">
      <c r="A91" s="107" t="s">
        <v>65</v>
      </c>
      <c r="B91" s="107" t="s">
        <v>158</v>
      </c>
      <c r="C91" s="107" t="s">
        <v>62</v>
      </c>
      <c r="D91" s="107" t="s">
        <v>66</v>
      </c>
      <c r="E91" s="107" t="s">
        <v>64</v>
      </c>
      <c r="F91" s="108">
        <v>1010335</v>
      </c>
      <c r="G91" s="109">
        <v>550000</v>
      </c>
      <c r="H91" s="107" t="s">
        <v>59</v>
      </c>
      <c r="I91" s="107" t="s">
        <v>72</v>
      </c>
      <c r="J91" s="110">
        <v>45497</v>
      </c>
    </row>
    <row r="92" spans="1:10" ht="14.4">
      <c r="A92" s="107" t="s">
        <v>65</v>
      </c>
      <c r="B92" s="107" t="s">
        <v>158</v>
      </c>
      <c r="C92" s="107" t="s">
        <v>62</v>
      </c>
      <c r="D92" s="107" t="s">
        <v>66</v>
      </c>
      <c r="E92" s="107" t="s">
        <v>64</v>
      </c>
      <c r="F92" s="108">
        <v>1010386</v>
      </c>
      <c r="G92" s="109">
        <v>1625000</v>
      </c>
      <c r="H92" s="107" t="s">
        <v>59</v>
      </c>
      <c r="I92" s="107" t="s">
        <v>72</v>
      </c>
      <c r="J92" s="110">
        <v>45499</v>
      </c>
    </row>
    <row r="93" spans="1:10" ht="14.4">
      <c r="A93" s="107" t="s">
        <v>65</v>
      </c>
      <c r="B93" s="107" t="s">
        <v>158</v>
      </c>
      <c r="C93" s="107" t="s">
        <v>62</v>
      </c>
      <c r="D93" s="107" t="s">
        <v>66</v>
      </c>
      <c r="E93" s="107" t="s">
        <v>61</v>
      </c>
      <c r="F93" s="108">
        <v>1010330</v>
      </c>
      <c r="G93" s="109">
        <v>1075000</v>
      </c>
      <c r="H93" s="107" t="s">
        <v>59</v>
      </c>
      <c r="I93" s="107" t="s">
        <v>72</v>
      </c>
      <c r="J93" s="110">
        <v>45497</v>
      </c>
    </row>
    <row r="94" spans="1:10" ht="14.4">
      <c r="A94" s="107" t="s">
        <v>65</v>
      </c>
      <c r="B94" s="107" t="s">
        <v>158</v>
      </c>
      <c r="C94" s="107" t="s">
        <v>62</v>
      </c>
      <c r="D94" s="107" t="s">
        <v>66</v>
      </c>
      <c r="E94" s="107" t="s">
        <v>64</v>
      </c>
      <c r="F94" s="108">
        <v>1010388</v>
      </c>
      <c r="G94" s="109">
        <v>538000</v>
      </c>
      <c r="H94" s="107" t="s">
        <v>59</v>
      </c>
      <c r="I94" s="107" t="s">
        <v>72</v>
      </c>
      <c r="J94" s="110">
        <v>45499</v>
      </c>
    </row>
    <row r="95" spans="1:10" ht="14.4">
      <c r="A95" s="107" t="s">
        <v>65</v>
      </c>
      <c r="B95" s="107" t="s">
        <v>158</v>
      </c>
      <c r="C95" s="107" t="s">
        <v>68</v>
      </c>
      <c r="D95" s="107" t="s">
        <v>86</v>
      </c>
      <c r="E95" s="107" t="s">
        <v>64</v>
      </c>
      <c r="F95" s="108">
        <v>1010417</v>
      </c>
      <c r="G95" s="109">
        <v>455000</v>
      </c>
      <c r="H95" s="107" t="s">
        <v>59</v>
      </c>
      <c r="I95" s="107" t="s">
        <v>72</v>
      </c>
      <c r="J95" s="110">
        <v>45499</v>
      </c>
    </row>
    <row r="96" spans="1:10" ht="14.4">
      <c r="A96" s="107" t="s">
        <v>65</v>
      </c>
      <c r="B96" s="107" t="s">
        <v>158</v>
      </c>
      <c r="C96" s="107" t="s">
        <v>62</v>
      </c>
      <c r="D96" s="107" t="s">
        <v>66</v>
      </c>
      <c r="E96" s="107" t="s">
        <v>64</v>
      </c>
      <c r="F96" s="108">
        <v>1010209</v>
      </c>
      <c r="G96" s="109">
        <v>808650</v>
      </c>
      <c r="H96" s="107" t="s">
        <v>59</v>
      </c>
      <c r="I96" s="107" t="s">
        <v>72</v>
      </c>
      <c r="J96" s="110">
        <v>45492</v>
      </c>
    </row>
    <row r="97" spans="1:10" ht="14.4">
      <c r="A97" s="107" t="s">
        <v>65</v>
      </c>
      <c r="B97" s="107" t="s">
        <v>158</v>
      </c>
      <c r="C97" s="107" t="s">
        <v>62</v>
      </c>
      <c r="D97" s="107" t="s">
        <v>66</v>
      </c>
      <c r="E97" s="107" t="s">
        <v>64</v>
      </c>
      <c r="F97" s="108">
        <v>1010514</v>
      </c>
      <c r="G97" s="109">
        <v>415000</v>
      </c>
      <c r="H97" s="107" t="s">
        <v>59</v>
      </c>
      <c r="I97" s="107" t="s">
        <v>72</v>
      </c>
      <c r="J97" s="110">
        <v>45503</v>
      </c>
    </row>
    <row r="98" spans="1:10" ht="14.4">
      <c r="A98" s="107" t="s">
        <v>65</v>
      </c>
      <c r="B98" s="107" t="s">
        <v>158</v>
      </c>
      <c r="C98" s="107" t="s">
        <v>62</v>
      </c>
      <c r="D98" s="107" t="s">
        <v>66</v>
      </c>
      <c r="E98" s="107" t="s">
        <v>64</v>
      </c>
      <c r="F98" s="108">
        <v>1010602</v>
      </c>
      <c r="G98" s="109">
        <v>979000</v>
      </c>
      <c r="H98" s="107" t="s">
        <v>59</v>
      </c>
      <c r="I98" s="107" t="s">
        <v>72</v>
      </c>
      <c r="J98" s="110">
        <v>45504</v>
      </c>
    </row>
    <row r="99" spans="1:10" ht="14.4">
      <c r="A99" s="107" t="s">
        <v>65</v>
      </c>
      <c r="B99" s="107" t="s">
        <v>158</v>
      </c>
      <c r="C99" s="107" t="s">
        <v>62</v>
      </c>
      <c r="D99" s="107" t="s">
        <v>66</v>
      </c>
      <c r="E99" s="107" t="s">
        <v>64</v>
      </c>
      <c r="F99" s="108">
        <v>1010532</v>
      </c>
      <c r="G99" s="109">
        <v>800150</v>
      </c>
      <c r="H99" s="107" t="s">
        <v>72</v>
      </c>
      <c r="I99" s="107" t="s">
        <v>72</v>
      </c>
      <c r="J99" s="110">
        <v>45503</v>
      </c>
    </row>
    <row r="100" spans="1:10" ht="14.4">
      <c r="A100" s="107" t="s">
        <v>65</v>
      </c>
      <c r="B100" s="107" t="s">
        <v>158</v>
      </c>
      <c r="C100" s="107" t="s">
        <v>78</v>
      </c>
      <c r="D100" s="107" t="s">
        <v>79</v>
      </c>
      <c r="E100" s="107" t="s">
        <v>61</v>
      </c>
      <c r="F100" s="108">
        <v>1010297</v>
      </c>
      <c r="G100" s="109">
        <v>3000000</v>
      </c>
      <c r="H100" s="107" t="s">
        <v>59</v>
      </c>
      <c r="I100" s="107" t="s">
        <v>72</v>
      </c>
      <c r="J100" s="110">
        <v>45496</v>
      </c>
    </row>
    <row r="101" spans="1:10" ht="14.4">
      <c r="A101" s="107" t="s">
        <v>65</v>
      </c>
      <c r="B101" s="107" t="s">
        <v>158</v>
      </c>
      <c r="C101" s="107" t="s">
        <v>68</v>
      </c>
      <c r="D101" s="107" t="s">
        <v>86</v>
      </c>
      <c r="E101" s="107" t="s">
        <v>64</v>
      </c>
      <c r="F101" s="108">
        <v>1010129</v>
      </c>
      <c r="G101" s="109">
        <v>589500</v>
      </c>
      <c r="H101" s="107" t="s">
        <v>59</v>
      </c>
      <c r="I101" s="107" t="s">
        <v>72</v>
      </c>
      <c r="J101" s="110">
        <v>45491</v>
      </c>
    </row>
    <row r="102" spans="1:10" ht="14.4">
      <c r="A102" s="107" t="s">
        <v>65</v>
      </c>
      <c r="B102" s="107" t="s">
        <v>158</v>
      </c>
      <c r="C102" s="107" t="s">
        <v>68</v>
      </c>
      <c r="D102" s="107" t="s">
        <v>86</v>
      </c>
      <c r="E102" s="107" t="s">
        <v>64</v>
      </c>
      <c r="F102" s="108">
        <v>1010125</v>
      </c>
      <c r="G102" s="109">
        <v>580000</v>
      </c>
      <c r="H102" s="107" t="s">
        <v>59</v>
      </c>
      <c r="I102" s="107" t="s">
        <v>72</v>
      </c>
      <c r="J102" s="110">
        <v>45491</v>
      </c>
    </row>
    <row r="103" spans="1:10" ht="14.4">
      <c r="A103" s="107" t="s">
        <v>65</v>
      </c>
      <c r="B103" s="107" t="s">
        <v>158</v>
      </c>
      <c r="C103" s="107" t="s">
        <v>62</v>
      </c>
      <c r="D103" s="107" t="s">
        <v>66</v>
      </c>
      <c r="E103" s="107" t="s">
        <v>64</v>
      </c>
      <c r="F103" s="108">
        <v>1009620</v>
      </c>
      <c r="G103" s="109">
        <v>1745000</v>
      </c>
      <c r="H103" s="107" t="s">
        <v>59</v>
      </c>
      <c r="I103" s="107" t="s">
        <v>72</v>
      </c>
      <c r="J103" s="110">
        <v>45474</v>
      </c>
    </row>
    <row r="104" spans="1:10" ht="14.4">
      <c r="A104" s="107" t="s">
        <v>65</v>
      </c>
      <c r="B104" s="107" t="s">
        <v>158</v>
      </c>
      <c r="C104" s="107" t="s">
        <v>68</v>
      </c>
      <c r="D104" s="107" t="s">
        <v>86</v>
      </c>
      <c r="E104" s="107" t="s">
        <v>64</v>
      </c>
      <c r="F104" s="108">
        <v>1009621</v>
      </c>
      <c r="G104" s="109">
        <v>700000</v>
      </c>
      <c r="H104" s="107" t="s">
        <v>59</v>
      </c>
      <c r="I104" s="107" t="s">
        <v>72</v>
      </c>
      <c r="J104" s="110">
        <v>45474</v>
      </c>
    </row>
    <row r="105" spans="1:10" ht="14.4">
      <c r="A105" s="107" t="s">
        <v>65</v>
      </c>
      <c r="B105" s="107" t="s">
        <v>158</v>
      </c>
      <c r="C105" s="107" t="s">
        <v>62</v>
      </c>
      <c r="D105" s="107" t="s">
        <v>66</v>
      </c>
      <c r="E105" s="107" t="s">
        <v>64</v>
      </c>
      <c r="F105" s="108">
        <v>1009624</v>
      </c>
      <c r="G105" s="109">
        <v>580000</v>
      </c>
      <c r="H105" s="107" t="s">
        <v>59</v>
      </c>
      <c r="I105" s="107" t="s">
        <v>72</v>
      </c>
      <c r="J105" s="110">
        <v>45474</v>
      </c>
    </row>
    <row r="106" spans="1:10" ht="14.4">
      <c r="A106" s="107" t="s">
        <v>65</v>
      </c>
      <c r="B106" s="107" t="s">
        <v>158</v>
      </c>
      <c r="C106" s="107" t="s">
        <v>68</v>
      </c>
      <c r="D106" s="107" t="s">
        <v>86</v>
      </c>
      <c r="E106" s="107" t="s">
        <v>64</v>
      </c>
      <c r="F106" s="108">
        <v>1009648</v>
      </c>
      <c r="G106" s="109">
        <v>695000</v>
      </c>
      <c r="H106" s="107" t="s">
        <v>59</v>
      </c>
      <c r="I106" s="107" t="s">
        <v>72</v>
      </c>
      <c r="J106" s="110">
        <v>45475</v>
      </c>
    </row>
    <row r="107" spans="1:10" ht="14.4">
      <c r="A107" s="107" t="s">
        <v>65</v>
      </c>
      <c r="B107" s="107" t="s">
        <v>158</v>
      </c>
      <c r="C107" s="107" t="s">
        <v>68</v>
      </c>
      <c r="D107" s="107" t="s">
        <v>86</v>
      </c>
      <c r="E107" s="107" t="s">
        <v>64</v>
      </c>
      <c r="F107" s="108">
        <v>1009658</v>
      </c>
      <c r="G107" s="109">
        <v>599000</v>
      </c>
      <c r="H107" s="107" t="s">
        <v>59</v>
      </c>
      <c r="I107" s="107" t="s">
        <v>72</v>
      </c>
      <c r="J107" s="110">
        <v>45475</v>
      </c>
    </row>
    <row r="108" spans="1:10" ht="14.4">
      <c r="A108" s="107" t="s">
        <v>65</v>
      </c>
      <c r="B108" s="107" t="s">
        <v>158</v>
      </c>
      <c r="C108" s="107" t="s">
        <v>62</v>
      </c>
      <c r="D108" s="107" t="s">
        <v>66</v>
      </c>
      <c r="E108" s="107" t="s">
        <v>64</v>
      </c>
      <c r="F108" s="108">
        <v>1009953</v>
      </c>
      <c r="G108" s="109">
        <v>720000</v>
      </c>
      <c r="H108" s="107" t="s">
        <v>59</v>
      </c>
      <c r="I108" s="107" t="s">
        <v>72</v>
      </c>
      <c r="J108" s="110">
        <v>45484</v>
      </c>
    </row>
    <row r="109" spans="1:10" ht="14.4">
      <c r="A109" s="107" t="s">
        <v>65</v>
      </c>
      <c r="B109" s="107" t="s">
        <v>158</v>
      </c>
      <c r="C109" s="107" t="s">
        <v>62</v>
      </c>
      <c r="D109" s="107" t="s">
        <v>66</v>
      </c>
      <c r="E109" s="107" t="s">
        <v>64</v>
      </c>
      <c r="F109" s="108">
        <v>1009807</v>
      </c>
      <c r="G109" s="109">
        <v>400000</v>
      </c>
      <c r="H109" s="107" t="s">
        <v>59</v>
      </c>
      <c r="I109" s="107" t="s">
        <v>72</v>
      </c>
      <c r="J109" s="110">
        <v>45481</v>
      </c>
    </row>
    <row r="110" spans="1:10" ht="14.4">
      <c r="A110" s="107" t="s">
        <v>65</v>
      </c>
      <c r="B110" s="107" t="s">
        <v>158</v>
      </c>
      <c r="C110" s="107" t="s">
        <v>96</v>
      </c>
      <c r="D110" s="107" t="s">
        <v>97</v>
      </c>
      <c r="E110" s="107" t="s">
        <v>64</v>
      </c>
      <c r="F110" s="108">
        <v>1009767</v>
      </c>
      <c r="G110" s="109">
        <v>712000</v>
      </c>
      <c r="H110" s="107" t="s">
        <v>59</v>
      </c>
      <c r="I110" s="107" t="s">
        <v>72</v>
      </c>
      <c r="J110" s="110">
        <v>45478</v>
      </c>
    </row>
    <row r="111" spans="1:10" ht="14.4">
      <c r="A111" s="107" t="s">
        <v>65</v>
      </c>
      <c r="B111" s="107" t="s">
        <v>158</v>
      </c>
      <c r="C111" s="107" t="s">
        <v>62</v>
      </c>
      <c r="D111" s="107" t="s">
        <v>66</v>
      </c>
      <c r="E111" s="107" t="s">
        <v>64</v>
      </c>
      <c r="F111" s="108">
        <v>1009696</v>
      </c>
      <c r="G111" s="109">
        <v>527950</v>
      </c>
      <c r="H111" s="107" t="s">
        <v>72</v>
      </c>
      <c r="I111" s="107" t="s">
        <v>72</v>
      </c>
      <c r="J111" s="110">
        <v>45475</v>
      </c>
    </row>
    <row r="112" spans="1:10" ht="14.4">
      <c r="A112" s="107" t="s">
        <v>65</v>
      </c>
      <c r="B112" s="107" t="s">
        <v>158</v>
      </c>
      <c r="C112" s="107" t="s">
        <v>62</v>
      </c>
      <c r="D112" s="107" t="s">
        <v>66</v>
      </c>
      <c r="E112" s="107" t="s">
        <v>64</v>
      </c>
      <c r="F112" s="108">
        <v>1010207</v>
      </c>
      <c r="G112" s="109">
        <v>940000</v>
      </c>
      <c r="H112" s="107" t="s">
        <v>59</v>
      </c>
      <c r="I112" s="107" t="s">
        <v>72</v>
      </c>
      <c r="J112" s="110">
        <v>45492</v>
      </c>
    </row>
    <row r="113" spans="1:10" ht="14.4">
      <c r="A113" s="107" t="s">
        <v>104</v>
      </c>
      <c r="B113" s="107" t="s">
        <v>159</v>
      </c>
      <c r="C113" s="107" t="s">
        <v>75</v>
      </c>
      <c r="D113" s="107" t="s">
        <v>105</v>
      </c>
      <c r="E113" s="107" t="s">
        <v>64</v>
      </c>
      <c r="F113" s="108">
        <v>1010076</v>
      </c>
      <c r="G113" s="109">
        <v>560000</v>
      </c>
      <c r="H113" s="107" t="s">
        <v>59</v>
      </c>
      <c r="I113" s="107" t="s">
        <v>72</v>
      </c>
      <c r="J113" s="110">
        <v>45489</v>
      </c>
    </row>
    <row r="114" spans="1:10" ht="14.4">
      <c r="A114" s="107" t="s">
        <v>104</v>
      </c>
      <c r="B114" s="107" t="s">
        <v>159</v>
      </c>
      <c r="C114" s="107" t="s">
        <v>75</v>
      </c>
      <c r="D114" s="107" t="s">
        <v>105</v>
      </c>
      <c r="E114" s="107" t="s">
        <v>64</v>
      </c>
      <c r="F114" s="108">
        <v>1010070</v>
      </c>
      <c r="G114" s="109">
        <v>575000</v>
      </c>
      <c r="H114" s="107" t="s">
        <v>59</v>
      </c>
      <c r="I114" s="107" t="s">
        <v>72</v>
      </c>
      <c r="J114" s="110">
        <v>45489</v>
      </c>
    </row>
    <row r="115" spans="1:10" ht="14.4">
      <c r="A115" s="107" t="s">
        <v>104</v>
      </c>
      <c r="B115" s="107" t="s">
        <v>159</v>
      </c>
      <c r="C115" s="107" t="s">
        <v>75</v>
      </c>
      <c r="D115" s="107" t="s">
        <v>105</v>
      </c>
      <c r="E115" s="107" t="s">
        <v>64</v>
      </c>
      <c r="F115" s="108">
        <v>1010048</v>
      </c>
      <c r="G115" s="109">
        <v>615000</v>
      </c>
      <c r="H115" s="107" t="s">
        <v>59</v>
      </c>
      <c r="I115" s="107" t="s">
        <v>72</v>
      </c>
      <c r="J115" s="110">
        <v>45488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3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9" t="s">
        <v>0</v>
      </c>
      <c r="B1" s="89" t="s">
        <v>35</v>
      </c>
      <c r="C1" s="89" t="s">
        <v>1</v>
      </c>
      <c r="D1" s="89" t="s">
        <v>34</v>
      </c>
      <c r="E1" s="89" t="s">
        <v>32</v>
      </c>
      <c r="F1" s="89" t="s">
        <v>36</v>
      </c>
      <c r="G1" s="89" t="s">
        <v>33</v>
      </c>
      <c r="H1" s="89" t="s">
        <v>39</v>
      </c>
      <c r="L1">
        <v>23</v>
      </c>
    </row>
    <row r="2" spans="1:12" ht="14.4">
      <c r="A2" s="111" t="s">
        <v>67</v>
      </c>
      <c r="B2" s="111" t="s">
        <v>152</v>
      </c>
      <c r="C2" s="111" t="s">
        <v>113</v>
      </c>
      <c r="D2" s="111" t="s">
        <v>112</v>
      </c>
      <c r="E2" s="112">
        <v>1010308</v>
      </c>
      <c r="F2" s="113">
        <v>345000</v>
      </c>
      <c r="G2" s="114">
        <v>45496</v>
      </c>
      <c r="H2" s="111" t="s">
        <v>114</v>
      </c>
    </row>
    <row r="3" spans="1:12" ht="14.4">
      <c r="A3" s="111" t="s">
        <v>74</v>
      </c>
      <c r="B3" s="111" t="s">
        <v>153</v>
      </c>
      <c r="C3" s="111" t="s">
        <v>84</v>
      </c>
      <c r="D3" s="111" t="s">
        <v>115</v>
      </c>
      <c r="E3" s="112">
        <v>1009883</v>
      </c>
      <c r="F3" s="113">
        <v>15000000</v>
      </c>
      <c r="G3" s="114">
        <v>45482</v>
      </c>
      <c r="H3" s="111" t="s">
        <v>116</v>
      </c>
    </row>
    <row r="4" spans="1:12" ht="14.4">
      <c r="A4" s="111" t="s">
        <v>60</v>
      </c>
      <c r="B4" s="111" t="s">
        <v>154</v>
      </c>
      <c r="C4" s="111" t="s">
        <v>113</v>
      </c>
      <c r="D4" s="111" t="s">
        <v>133</v>
      </c>
      <c r="E4" s="112">
        <v>1010571</v>
      </c>
      <c r="F4" s="113">
        <v>490000</v>
      </c>
      <c r="G4" s="114">
        <v>45504</v>
      </c>
      <c r="H4" s="111" t="s">
        <v>118</v>
      </c>
    </row>
    <row r="5" spans="1:12" ht="14.4">
      <c r="A5" s="111" t="s">
        <v>60</v>
      </c>
      <c r="B5" s="111" t="s">
        <v>154</v>
      </c>
      <c r="C5" s="111" t="s">
        <v>113</v>
      </c>
      <c r="D5" s="111" t="s">
        <v>117</v>
      </c>
      <c r="E5" s="112">
        <v>1010598</v>
      </c>
      <c r="F5" s="113">
        <v>317000</v>
      </c>
      <c r="G5" s="114">
        <v>45504</v>
      </c>
      <c r="H5" s="111" t="s">
        <v>118</v>
      </c>
    </row>
    <row r="6" spans="1:12" ht="14.4">
      <c r="A6" s="111" t="s">
        <v>60</v>
      </c>
      <c r="B6" s="111" t="s">
        <v>154</v>
      </c>
      <c r="C6" s="111" t="s">
        <v>113</v>
      </c>
      <c r="D6" s="111" t="s">
        <v>119</v>
      </c>
      <c r="E6" s="112">
        <v>1010600</v>
      </c>
      <c r="F6" s="113">
        <v>335000</v>
      </c>
      <c r="G6" s="114">
        <v>45504</v>
      </c>
      <c r="H6" s="111" t="s">
        <v>118</v>
      </c>
    </row>
    <row r="7" spans="1:12" ht="14.4">
      <c r="A7" s="111" t="s">
        <v>60</v>
      </c>
      <c r="B7" s="111" t="s">
        <v>154</v>
      </c>
      <c r="C7" s="111" t="s">
        <v>113</v>
      </c>
      <c r="D7" s="111" t="s">
        <v>120</v>
      </c>
      <c r="E7" s="112">
        <v>1010601</v>
      </c>
      <c r="F7" s="113">
        <v>293000</v>
      </c>
      <c r="G7" s="114">
        <v>45504</v>
      </c>
      <c r="H7" s="111" t="s">
        <v>118</v>
      </c>
    </row>
    <row r="8" spans="1:12" ht="28.8">
      <c r="A8" s="111" t="s">
        <v>60</v>
      </c>
      <c r="B8" s="111" t="s">
        <v>154</v>
      </c>
      <c r="C8" s="111" t="s">
        <v>113</v>
      </c>
      <c r="D8" s="111" t="s">
        <v>121</v>
      </c>
      <c r="E8" s="112">
        <v>1009718</v>
      </c>
      <c r="F8" s="113">
        <v>890500</v>
      </c>
      <c r="G8" s="114">
        <v>45476</v>
      </c>
      <c r="H8" s="111" t="s">
        <v>122</v>
      </c>
    </row>
    <row r="9" spans="1:12" ht="14.4">
      <c r="A9" s="111" t="s">
        <v>60</v>
      </c>
      <c r="B9" s="111" t="s">
        <v>154</v>
      </c>
      <c r="C9" s="111" t="s">
        <v>113</v>
      </c>
      <c r="D9" s="111" t="s">
        <v>123</v>
      </c>
      <c r="E9" s="112">
        <v>1009745</v>
      </c>
      <c r="F9" s="113">
        <v>308000</v>
      </c>
      <c r="G9" s="114">
        <v>45478</v>
      </c>
      <c r="H9" s="111" t="s">
        <v>124</v>
      </c>
    </row>
    <row r="10" spans="1:12" ht="14.4">
      <c r="A10" s="111" t="s">
        <v>60</v>
      </c>
      <c r="B10" s="111" t="s">
        <v>154</v>
      </c>
      <c r="C10" s="111" t="s">
        <v>113</v>
      </c>
      <c r="D10" s="111" t="s">
        <v>125</v>
      </c>
      <c r="E10" s="112">
        <v>1009787</v>
      </c>
      <c r="F10" s="113">
        <v>255000</v>
      </c>
      <c r="G10" s="114">
        <v>45481</v>
      </c>
      <c r="H10" s="111" t="s">
        <v>126</v>
      </c>
    </row>
    <row r="11" spans="1:12" ht="14.4">
      <c r="A11" s="111" t="s">
        <v>60</v>
      </c>
      <c r="B11" s="111" t="s">
        <v>154</v>
      </c>
      <c r="C11" s="111" t="s">
        <v>113</v>
      </c>
      <c r="D11" s="111" t="s">
        <v>127</v>
      </c>
      <c r="E11" s="112">
        <v>1010575</v>
      </c>
      <c r="F11" s="113">
        <v>456000</v>
      </c>
      <c r="G11" s="114">
        <v>45504</v>
      </c>
      <c r="H11" s="111" t="s">
        <v>118</v>
      </c>
    </row>
    <row r="12" spans="1:12" ht="14.4">
      <c r="A12" s="111" t="s">
        <v>60</v>
      </c>
      <c r="B12" s="111" t="s">
        <v>154</v>
      </c>
      <c r="C12" s="111" t="s">
        <v>131</v>
      </c>
      <c r="D12" s="111" t="s">
        <v>130</v>
      </c>
      <c r="E12" s="112">
        <v>1010460</v>
      </c>
      <c r="F12" s="113">
        <v>5000000</v>
      </c>
      <c r="G12" s="114">
        <v>45502</v>
      </c>
      <c r="H12" s="111" t="s">
        <v>132</v>
      </c>
    </row>
    <row r="13" spans="1:12" ht="14.4">
      <c r="A13" s="111" t="s">
        <v>60</v>
      </c>
      <c r="B13" s="111" t="s">
        <v>154</v>
      </c>
      <c r="C13" s="111" t="s">
        <v>113</v>
      </c>
      <c r="D13" s="111" t="s">
        <v>134</v>
      </c>
      <c r="E13" s="112">
        <v>1010572</v>
      </c>
      <c r="F13" s="113">
        <v>532000</v>
      </c>
      <c r="G13" s="114">
        <v>45504</v>
      </c>
      <c r="H13" s="111" t="s">
        <v>118</v>
      </c>
    </row>
    <row r="14" spans="1:12" ht="28.8">
      <c r="A14" s="111" t="s">
        <v>60</v>
      </c>
      <c r="B14" s="111" t="s">
        <v>154</v>
      </c>
      <c r="C14" s="111" t="s">
        <v>113</v>
      </c>
      <c r="D14" s="111" t="s">
        <v>128</v>
      </c>
      <c r="E14" s="112">
        <v>1010438</v>
      </c>
      <c r="F14" s="113">
        <v>1700000</v>
      </c>
      <c r="G14" s="114">
        <v>45502</v>
      </c>
      <c r="H14" s="111" t="s">
        <v>129</v>
      </c>
    </row>
    <row r="15" spans="1:12" ht="14.4">
      <c r="A15" s="111" t="s">
        <v>55</v>
      </c>
      <c r="B15" s="111" t="s">
        <v>156</v>
      </c>
      <c r="C15" s="111" t="s">
        <v>136</v>
      </c>
      <c r="D15" s="111" t="s">
        <v>135</v>
      </c>
      <c r="E15" s="112">
        <v>1010478</v>
      </c>
      <c r="F15" s="113">
        <v>2000000</v>
      </c>
      <c r="G15" s="114">
        <v>45503</v>
      </c>
      <c r="H15" s="111" t="s">
        <v>137</v>
      </c>
    </row>
    <row r="16" spans="1:12" ht="14.4">
      <c r="A16" s="111" t="s">
        <v>80</v>
      </c>
      <c r="B16" s="111" t="s">
        <v>157</v>
      </c>
      <c r="C16" s="111" t="s">
        <v>131</v>
      </c>
      <c r="D16" s="111" t="s">
        <v>138</v>
      </c>
      <c r="E16" s="112">
        <v>1009961</v>
      </c>
      <c r="F16" s="113">
        <v>50000</v>
      </c>
      <c r="G16" s="114">
        <v>45484</v>
      </c>
      <c r="H16" s="111" t="s">
        <v>139</v>
      </c>
    </row>
    <row r="17" spans="1:8" ht="14.4">
      <c r="A17" s="111" t="s">
        <v>80</v>
      </c>
      <c r="B17" s="111" t="s">
        <v>157</v>
      </c>
      <c r="C17" s="111" t="s">
        <v>113</v>
      </c>
      <c r="D17" s="111" t="s">
        <v>140</v>
      </c>
      <c r="E17" s="112">
        <v>1010192</v>
      </c>
      <c r="F17" s="113">
        <v>400000</v>
      </c>
      <c r="G17" s="114">
        <v>45492</v>
      </c>
      <c r="H17" s="111" t="s">
        <v>141</v>
      </c>
    </row>
    <row r="18" spans="1:8" ht="14.4">
      <c r="A18" s="111" t="s">
        <v>80</v>
      </c>
      <c r="B18" s="111" t="s">
        <v>157</v>
      </c>
      <c r="C18" s="111" t="s">
        <v>131</v>
      </c>
      <c r="D18" s="111" t="s">
        <v>142</v>
      </c>
      <c r="E18" s="112">
        <v>1010590</v>
      </c>
      <c r="F18" s="113">
        <v>68000</v>
      </c>
      <c r="G18" s="114">
        <v>45504</v>
      </c>
      <c r="H18" s="111" t="s">
        <v>143</v>
      </c>
    </row>
    <row r="19" spans="1:8" ht="14.4">
      <c r="A19" s="111" t="s">
        <v>65</v>
      </c>
      <c r="B19" s="111" t="s">
        <v>158</v>
      </c>
      <c r="C19" s="111" t="s">
        <v>113</v>
      </c>
      <c r="D19" s="111" t="s">
        <v>144</v>
      </c>
      <c r="E19" s="112">
        <v>1009978</v>
      </c>
      <c r="F19" s="113">
        <v>343000</v>
      </c>
      <c r="G19" s="114">
        <v>45485</v>
      </c>
      <c r="H19" s="111" t="s">
        <v>126</v>
      </c>
    </row>
    <row r="20" spans="1:8" ht="14.4">
      <c r="A20" s="111" t="s">
        <v>65</v>
      </c>
      <c r="B20" s="111" t="s">
        <v>158</v>
      </c>
      <c r="C20" s="111" t="s">
        <v>113</v>
      </c>
      <c r="D20" s="111" t="s">
        <v>145</v>
      </c>
      <c r="E20" s="112">
        <v>1010224</v>
      </c>
      <c r="F20" s="113">
        <v>441000</v>
      </c>
      <c r="G20" s="114">
        <v>45492</v>
      </c>
      <c r="H20" s="111" t="s">
        <v>126</v>
      </c>
    </row>
    <row r="21" spans="1:8" ht="14.4">
      <c r="A21" s="111" t="s">
        <v>65</v>
      </c>
      <c r="B21" s="111" t="s">
        <v>158</v>
      </c>
      <c r="C21" s="111" t="s">
        <v>113</v>
      </c>
      <c r="D21" s="111" t="s">
        <v>146</v>
      </c>
      <c r="E21" s="112">
        <v>1010606</v>
      </c>
      <c r="F21" s="113">
        <v>207000</v>
      </c>
      <c r="G21" s="114">
        <v>45504</v>
      </c>
      <c r="H21" s="111" t="s">
        <v>141</v>
      </c>
    </row>
    <row r="22" spans="1:8" ht="14.4">
      <c r="A22" s="111" t="s">
        <v>65</v>
      </c>
      <c r="B22" s="111" t="s">
        <v>158</v>
      </c>
      <c r="C22" s="111" t="s">
        <v>148</v>
      </c>
      <c r="D22" s="111" t="s">
        <v>147</v>
      </c>
      <c r="E22" s="112">
        <v>1009906</v>
      </c>
      <c r="F22" s="113">
        <v>1500000</v>
      </c>
      <c r="G22" s="114">
        <v>45483</v>
      </c>
      <c r="H22" s="111" t="s">
        <v>149</v>
      </c>
    </row>
    <row r="23" spans="1:8" ht="14.4">
      <c r="A23" s="111" t="s">
        <v>104</v>
      </c>
      <c r="B23" s="111" t="s">
        <v>159</v>
      </c>
      <c r="C23" s="111" t="s">
        <v>131</v>
      </c>
      <c r="D23" s="111" t="s">
        <v>150</v>
      </c>
      <c r="E23" s="112">
        <v>1010442</v>
      </c>
      <c r="F23" s="113">
        <v>500000</v>
      </c>
      <c r="G23" s="114">
        <v>45502</v>
      </c>
      <c r="H23" s="111" t="s">
        <v>151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37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0" t="s">
        <v>0</v>
      </c>
      <c r="B1" s="91" t="s">
        <v>35</v>
      </c>
      <c r="C1" s="91" t="s">
        <v>36</v>
      </c>
      <c r="D1" s="91" t="s">
        <v>33</v>
      </c>
      <c r="E1" s="92" t="s">
        <v>41</v>
      </c>
      <c r="L1">
        <v>137</v>
      </c>
    </row>
    <row r="2" spans="1:12" ht="12.75" customHeight="1">
      <c r="A2" s="115" t="s">
        <v>67</v>
      </c>
      <c r="B2" s="115" t="s">
        <v>152</v>
      </c>
      <c r="C2" s="116">
        <v>720000</v>
      </c>
      <c r="D2" s="117">
        <v>45492</v>
      </c>
      <c r="E2" s="115" t="s">
        <v>160</v>
      </c>
    </row>
    <row r="3" spans="1:12" ht="12.75" customHeight="1">
      <c r="A3" s="115" t="s">
        <v>67</v>
      </c>
      <c r="B3" s="115" t="s">
        <v>152</v>
      </c>
      <c r="C3" s="116">
        <v>470000</v>
      </c>
      <c r="D3" s="117">
        <v>45502</v>
      </c>
      <c r="E3" s="115" t="s">
        <v>160</v>
      </c>
    </row>
    <row r="4" spans="1:12" ht="12.75" customHeight="1">
      <c r="A4" s="115" t="s">
        <v>67</v>
      </c>
      <c r="B4" s="115" t="s">
        <v>152</v>
      </c>
      <c r="C4" s="116">
        <v>1660636</v>
      </c>
      <c r="D4" s="117">
        <v>45497</v>
      </c>
      <c r="E4" s="115" t="s">
        <v>161</v>
      </c>
    </row>
    <row r="5" spans="1:12" ht="12.75" customHeight="1">
      <c r="A5" s="115" t="s">
        <v>67</v>
      </c>
      <c r="B5" s="115" t="s">
        <v>152</v>
      </c>
      <c r="C5" s="116">
        <v>345000</v>
      </c>
      <c r="D5" s="117">
        <v>45496</v>
      </c>
      <c r="E5" s="115" t="s">
        <v>162</v>
      </c>
    </row>
    <row r="6" spans="1:12" ht="12.75" customHeight="1">
      <c r="A6" s="115" t="s">
        <v>67</v>
      </c>
      <c r="B6" s="115" t="s">
        <v>152</v>
      </c>
      <c r="C6" s="116">
        <v>439000</v>
      </c>
      <c r="D6" s="117">
        <v>45490</v>
      </c>
      <c r="E6" s="115" t="s">
        <v>160</v>
      </c>
    </row>
    <row r="7" spans="1:12" ht="12.75" customHeight="1">
      <c r="A7" s="115" t="s">
        <v>67</v>
      </c>
      <c r="B7" s="115" t="s">
        <v>152</v>
      </c>
      <c r="C7" s="116">
        <v>440000</v>
      </c>
      <c r="D7" s="117">
        <v>45504</v>
      </c>
      <c r="E7" s="115" t="s">
        <v>160</v>
      </c>
    </row>
    <row r="8" spans="1:12" ht="12.75" customHeight="1">
      <c r="A8" s="115" t="s">
        <v>67</v>
      </c>
      <c r="B8" s="115" t="s">
        <v>152</v>
      </c>
      <c r="C8" s="116">
        <v>530000</v>
      </c>
      <c r="D8" s="117">
        <v>45498</v>
      </c>
      <c r="E8" s="115" t="s">
        <v>160</v>
      </c>
    </row>
    <row r="9" spans="1:12" ht="12.75" customHeight="1">
      <c r="A9" s="115" t="s">
        <v>74</v>
      </c>
      <c r="B9" s="115" t="s">
        <v>153</v>
      </c>
      <c r="C9" s="116">
        <v>3100000</v>
      </c>
      <c r="D9" s="117">
        <v>45492</v>
      </c>
      <c r="E9" s="115" t="s">
        <v>161</v>
      </c>
    </row>
    <row r="10" spans="1:12" ht="12.75" customHeight="1">
      <c r="A10" s="115" t="s">
        <v>74</v>
      </c>
      <c r="B10" s="115" t="s">
        <v>153</v>
      </c>
      <c r="C10" s="116">
        <v>673900</v>
      </c>
      <c r="D10" s="117">
        <v>45474</v>
      </c>
      <c r="E10" s="115" t="s">
        <v>161</v>
      </c>
    </row>
    <row r="11" spans="1:12" ht="12.75" customHeight="1">
      <c r="A11" s="115" t="s">
        <v>74</v>
      </c>
      <c r="B11" s="115" t="s">
        <v>153</v>
      </c>
      <c r="C11" s="116">
        <v>430000</v>
      </c>
      <c r="D11" s="117">
        <v>45489</v>
      </c>
      <c r="E11" s="115" t="s">
        <v>160</v>
      </c>
    </row>
    <row r="12" spans="1:12" ht="12.75" customHeight="1">
      <c r="A12" s="115" t="s">
        <v>74</v>
      </c>
      <c r="B12" s="115" t="s">
        <v>153</v>
      </c>
      <c r="C12" s="116">
        <v>1679040</v>
      </c>
      <c r="D12" s="117">
        <v>45488</v>
      </c>
      <c r="E12" s="115" t="s">
        <v>161</v>
      </c>
    </row>
    <row r="13" spans="1:12" ht="14.4">
      <c r="A13" s="115" t="s">
        <v>74</v>
      </c>
      <c r="B13" s="115" t="s">
        <v>153</v>
      </c>
      <c r="C13" s="116">
        <v>529900</v>
      </c>
      <c r="D13" s="117">
        <v>45496</v>
      </c>
      <c r="E13" s="115" t="s">
        <v>160</v>
      </c>
    </row>
    <row r="14" spans="1:12" ht="14.4">
      <c r="A14" s="115" t="s">
        <v>74</v>
      </c>
      <c r="B14" s="115" t="s">
        <v>153</v>
      </c>
      <c r="C14" s="116">
        <v>628000</v>
      </c>
      <c r="D14" s="117">
        <v>45482</v>
      </c>
      <c r="E14" s="115" t="s">
        <v>160</v>
      </c>
    </row>
    <row r="15" spans="1:12" ht="14.4">
      <c r="A15" s="115" t="s">
        <v>74</v>
      </c>
      <c r="B15" s="115" t="s">
        <v>153</v>
      </c>
      <c r="C15" s="116">
        <v>285000</v>
      </c>
      <c r="D15" s="117">
        <v>45481</v>
      </c>
      <c r="E15" s="115" t="s">
        <v>160</v>
      </c>
    </row>
    <row r="16" spans="1:12" ht="14.4">
      <c r="A16" s="115" t="s">
        <v>74</v>
      </c>
      <c r="B16" s="115" t="s">
        <v>153</v>
      </c>
      <c r="C16" s="116">
        <v>1725000</v>
      </c>
      <c r="D16" s="117">
        <v>45482</v>
      </c>
      <c r="E16" s="115" t="s">
        <v>160</v>
      </c>
    </row>
    <row r="17" spans="1:5" ht="14.4">
      <c r="A17" s="115" t="s">
        <v>74</v>
      </c>
      <c r="B17" s="115" t="s">
        <v>153</v>
      </c>
      <c r="C17" s="116">
        <v>468000</v>
      </c>
      <c r="D17" s="117">
        <v>45492</v>
      </c>
      <c r="E17" s="115" t="s">
        <v>160</v>
      </c>
    </row>
    <row r="18" spans="1:5" ht="14.4">
      <c r="A18" s="115" t="s">
        <v>74</v>
      </c>
      <c r="B18" s="115" t="s">
        <v>153</v>
      </c>
      <c r="C18" s="116">
        <v>89500</v>
      </c>
      <c r="D18" s="117">
        <v>45492</v>
      </c>
      <c r="E18" s="115" t="s">
        <v>160</v>
      </c>
    </row>
    <row r="19" spans="1:5" ht="14.4">
      <c r="A19" s="115" t="s">
        <v>74</v>
      </c>
      <c r="B19" s="115" t="s">
        <v>153</v>
      </c>
      <c r="C19" s="116">
        <v>885000</v>
      </c>
      <c r="D19" s="117">
        <v>45498</v>
      </c>
      <c r="E19" s="115" t="s">
        <v>160</v>
      </c>
    </row>
    <row r="20" spans="1:5" ht="14.4">
      <c r="A20" s="115" t="s">
        <v>74</v>
      </c>
      <c r="B20" s="115" t="s">
        <v>153</v>
      </c>
      <c r="C20" s="116">
        <v>1400000</v>
      </c>
      <c r="D20" s="117">
        <v>45481</v>
      </c>
      <c r="E20" s="115" t="s">
        <v>160</v>
      </c>
    </row>
    <row r="21" spans="1:5" ht="14.4">
      <c r="A21" s="115" t="s">
        <v>74</v>
      </c>
      <c r="B21" s="115" t="s">
        <v>153</v>
      </c>
      <c r="C21" s="116">
        <v>965000</v>
      </c>
      <c r="D21" s="117">
        <v>45474</v>
      </c>
      <c r="E21" s="115" t="s">
        <v>160</v>
      </c>
    </row>
    <row r="22" spans="1:5" ht="14.4">
      <c r="A22" s="115" t="s">
        <v>74</v>
      </c>
      <c r="B22" s="115" t="s">
        <v>153</v>
      </c>
      <c r="C22" s="116">
        <v>383000</v>
      </c>
      <c r="D22" s="117">
        <v>45482</v>
      </c>
      <c r="E22" s="115" t="s">
        <v>160</v>
      </c>
    </row>
    <row r="23" spans="1:5" ht="14.4">
      <c r="A23" s="115" t="s">
        <v>74</v>
      </c>
      <c r="B23" s="115" t="s">
        <v>153</v>
      </c>
      <c r="C23" s="116">
        <v>15000000</v>
      </c>
      <c r="D23" s="117">
        <v>45482</v>
      </c>
      <c r="E23" s="115" t="s">
        <v>162</v>
      </c>
    </row>
    <row r="24" spans="1:5" ht="14.4">
      <c r="A24" s="115" t="s">
        <v>60</v>
      </c>
      <c r="B24" s="115" t="s">
        <v>154</v>
      </c>
      <c r="C24" s="116">
        <v>649285</v>
      </c>
      <c r="D24" s="117">
        <v>45475</v>
      </c>
      <c r="E24" s="115" t="s">
        <v>161</v>
      </c>
    </row>
    <row r="25" spans="1:5" ht="14.4">
      <c r="A25" s="115" t="s">
        <v>60</v>
      </c>
      <c r="B25" s="115" t="s">
        <v>154</v>
      </c>
      <c r="C25" s="116">
        <v>350000</v>
      </c>
      <c r="D25" s="117">
        <v>45488</v>
      </c>
      <c r="E25" s="115" t="s">
        <v>160</v>
      </c>
    </row>
    <row r="26" spans="1:5" ht="14.4">
      <c r="A26" s="115" t="s">
        <v>60</v>
      </c>
      <c r="B26" s="115" t="s">
        <v>154</v>
      </c>
      <c r="C26" s="116">
        <v>492000</v>
      </c>
      <c r="D26" s="117">
        <v>45478</v>
      </c>
      <c r="E26" s="115" t="s">
        <v>160</v>
      </c>
    </row>
    <row r="27" spans="1:5" ht="14.4">
      <c r="A27" s="115" t="s">
        <v>60</v>
      </c>
      <c r="B27" s="115" t="s">
        <v>154</v>
      </c>
      <c r="C27" s="116">
        <v>962000</v>
      </c>
      <c r="D27" s="117">
        <v>45485</v>
      </c>
      <c r="E27" s="115" t="s">
        <v>160</v>
      </c>
    </row>
    <row r="28" spans="1:5" ht="14.4">
      <c r="A28" s="115" t="s">
        <v>60</v>
      </c>
      <c r="B28" s="115" t="s">
        <v>154</v>
      </c>
      <c r="C28" s="116">
        <v>1300000</v>
      </c>
      <c r="D28" s="117">
        <v>45476</v>
      </c>
      <c r="E28" s="115" t="s">
        <v>160</v>
      </c>
    </row>
    <row r="29" spans="1:5" ht="14.4">
      <c r="A29" s="115" t="s">
        <v>60</v>
      </c>
      <c r="B29" s="115" t="s">
        <v>154</v>
      </c>
      <c r="C29" s="116">
        <v>890500</v>
      </c>
      <c r="D29" s="117">
        <v>45476</v>
      </c>
      <c r="E29" s="115" t="s">
        <v>162</v>
      </c>
    </row>
    <row r="30" spans="1:5" ht="14.4">
      <c r="A30" s="115" t="s">
        <v>60</v>
      </c>
      <c r="B30" s="115" t="s">
        <v>154</v>
      </c>
      <c r="C30" s="116">
        <v>1060000</v>
      </c>
      <c r="D30" s="117">
        <v>45474</v>
      </c>
      <c r="E30" s="115" t="s">
        <v>160</v>
      </c>
    </row>
    <row r="31" spans="1:5" ht="14.4">
      <c r="A31" s="115" t="s">
        <v>60</v>
      </c>
      <c r="B31" s="115" t="s">
        <v>154</v>
      </c>
      <c r="C31" s="116">
        <v>888452.5</v>
      </c>
      <c r="D31" s="117">
        <v>45475</v>
      </c>
      <c r="E31" s="115" t="s">
        <v>161</v>
      </c>
    </row>
    <row r="32" spans="1:5" ht="14.4">
      <c r="A32" s="115" t="s">
        <v>60</v>
      </c>
      <c r="B32" s="115" t="s">
        <v>154</v>
      </c>
      <c r="C32" s="116">
        <v>998000</v>
      </c>
      <c r="D32" s="117">
        <v>45492</v>
      </c>
      <c r="E32" s="115" t="s">
        <v>160</v>
      </c>
    </row>
    <row r="33" spans="1:5" ht="14.4">
      <c r="A33" s="115" t="s">
        <v>60</v>
      </c>
      <c r="B33" s="115" t="s">
        <v>154</v>
      </c>
      <c r="C33" s="116">
        <v>1395000</v>
      </c>
      <c r="D33" s="117">
        <v>45475</v>
      </c>
      <c r="E33" s="115" t="s">
        <v>160</v>
      </c>
    </row>
    <row r="34" spans="1:5" ht="14.4">
      <c r="A34" s="115" t="s">
        <v>60</v>
      </c>
      <c r="B34" s="115" t="s">
        <v>154</v>
      </c>
      <c r="C34" s="116">
        <v>947920</v>
      </c>
      <c r="D34" s="117">
        <v>45476</v>
      </c>
      <c r="E34" s="115" t="s">
        <v>161</v>
      </c>
    </row>
    <row r="35" spans="1:5" ht="14.4">
      <c r="A35" s="115" t="s">
        <v>60</v>
      </c>
      <c r="B35" s="115" t="s">
        <v>154</v>
      </c>
      <c r="C35" s="116">
        <v>434000</v>
      </c>
      <c r="D35" s="117">
        <v>45504</v>
      </c>
      <c r="E35" s="115" t="s">
        <v>160</v>
      </c>
    </row>
    <row r="36" spans="1:5" ht="14.4">
      <c r="A36" s="115" t="s">
        <v>60</v>
      </c>
      <c r="B36" s="115" t="s">
        <v>154</v>
      </c>
      <c r="C36" s="116">
        <v>532000</v>
      </c>
      <c r="D36" s="117">
        <v>45504</v>
      </c>
      <c r="E36" s="115" t="s">
        <v>162</v>
      </c>
    </row>
    <row r="37" spans="1:5" ht="14.4">
      <c r="A37" s="115" t="s">
        <v>60</v>
      </c>
      <c r="B37" s="115" t="s">
        <v>154</v>
      </c>
      <c r="C37" s="116">
        <v>490000</v>
      </c>
      <c r="D37" s="117">
        <v>45504</v>
      </c>
      <c r="E37" s="115" t="s">
        <v>162</v>
      </c>
    </row>
    <row r="38" spans="1:5" ht="14.4">
      <c r="A38" s="115" t="s">
        <v>60</v>
      </c>
      <c r="B38" s="115" t="s">
        <v>154</v>
      </c>
      <c r="C38" s="116">
        <v>1007657.51</v>
      </c>
      <c r="D38" s="117">
        <v>45492</v>
      </c>
      <c r="E38" s="115" t="s">
        <v>161</v>
      </c>
    </row>
    <row r="39" spans="1:5" ht="14.4">
      <c r="A39" s="115" t="s">
        <v>60</v>
      </c>
      <c r="B39" s="115" t="s">
        <v>154</v>
      </c>
      <c r="C39" s="116">
        <v>512500</v>
      </c>
      <c r="D39" s="117">
        <v>45499</v>
      </c>
      <c r="E39" s="115" t="s">
        <v>160</v>
      </c>
    </row>
    <row r="40" spans="1:5" ht="14.4">
      <c r="A40" s="115" t="s">
        <v>60</v>
      </c>
      <c r="B40" s="115" t="s">
        <v>154</v>
      </c>
      <c r="C40" s="116">
        <v>555763</v>
      </c>
      <c r="D40" s="117">
        <v>45498</v>
      </c>
      <c r="E40" s="115" t="s">
        <v>160</v>
      </c>
    </row>
    <row r="41" spans="1:5" ht="14.4">
      <c r="A41" s="115" t="s">
        <v>60</v>
      </c>
      <c r="B41" s="115" t="s">
        <v>154</v>
      </c>
      <c r="C41" s="116">
        <v>529000</v>
      </c>
      <c r="D41" s="117">
        <v>45504</v>
      </c>
      <c r="E41" s="115" t="s">
        <v>160</v>
      </c>
    </row>
    <row r="42" spans="1:5" ht="14.4">
      <c r="A42" s="115" t="s">
        <v>60</v>
      </c>
      <c r="B42" s="115" t="s">
        <v>154</v>
      </c>
      <c r="C42" s="116">
        <v>397000</v>
      </c>
      <c r="D42" s="117">
        <v>45499</v>
      </c>
      <c r="E42" s="115" t="s">
        <v>161</v>
      </c>
    </row>
    <row r="43" spans="1:5" ht="14.4">
      <c r="A43" s="115" t="s">
        <v>60</v>
      </c>
      <c r="B43" s="115" t="s">
        <v>154</v>
      </c>
      <c r="C43" s="116">
        <v>518990</v>
      </c>
      <c r="D43" s="117">
        <v>45481</v>
      </c>
      <c r="E43" s="115" t="s">
        <v>161</v>
      </c>
    </row>
    <row r="44" spans="1:5" ht="14.4">
      <c r="A44" s="115" t="s">
        <v>60</v>
      </c>
      <c r="B44" s="115" t="s">
        <v>154</v>
      </c>
      <c r="C44" s="116">
        <v>308000</v>
      </c>
      <c r="D44" s="117">
        <v>45478</v>
      </c>
      <c r="E44" s="115" t="s">
        <v>162</v>
      </c>
    </row>
    <row r="45" spans="1:5" ht="14.4">
      <c r="A45" s="115" t="s">
        <v>60</v>
      </c>
      <c r="B45" s="115" t="s">
        <v>154</v>
      </c>
      <c r="C45" s="116">
        <v>2450000</v>
      </c>
      <c r="D45" s="117">
        <v>45492</v>
      </c>
      <c r="E45" s="115" t="s">
        <v>160</v>
      </c>
    </row>
    <row r="46" spans="1:5" ht="14.4">
      <c r="A46" s="115" t="s">
        <v>60</v>
      </c>
      <c r="B46" s="115" t="s">
        <v>154</v>
      </c>
      <c r="C46" s="116">
        <v>495000</v>
      </c>
      <c r="D46" s="117">
        <v>45502</v>
      </c>
      <c r="E46" s="115" t="s">
        <v>160</v>
      </c>
    </row>
    <row r="47" spans="1:5" ht="14.4">
      <c r="A47" s="115" t="s">
        <v>60</v>
      </c>
      <c r="B47" s="115" t="s">
        <v>154</v>
      </c>
      <c r="C47" s="116">
        <v>378000</v>
      </c>
      <c r="D47" s="117">
        <v>45488</v>
      </c>
      <c r="E47" s="115" t="s">
        <v>161</v>
      </c>
    </row>
    <row r="48" spans="1:5" ht="14.4">
      <c r="A48" s="115" t="s">
        <v>60</v>
      </c>
      <c r="B48" s="115" t="s">
        <v>154</v>
      </c>
      <c r="C48" s="116">
        <v>95000</v>
      </c>
      <c r="D48" s="117">
        <v>45488</v>
      </c>
      <c r="E48" s="115" t="s">
        <v>160</v>
      </c>
    </row>
    <row r="49" spans="1:5" ht="14.4">
      <c r="A49" s="115" t="s">
        <v>60</v>
      </c>
      <c r="B49" s="115" t="s">
        <v>154</v>
      </c>
      <c r="C49" s="116">
        <v>865000</v>
      </c>
      <c r="D49" s="117">
        <v>45483</v>
      </c>
      <c r="E49" s="115" t="s">
        <v>160</v>
      </c>
    </row>
    <row r="50" spans="1:5" ht="14.4">
      <c r="A50" s="115" t="s">
        <v>60</v>
      </c>
      <c r="B50" s="115" t="s">
        <v>154</v>
      </c>
      <c r="C50" s="116">
        <v>1350000</v>
      </c>
      <c r="D50" s="117">
        <v>45488</v>
      </c>
      <c r="E50" s="115" t="s">
        <v>160</v>
      </c>
    </row>
    <row r="51" spans="1:5" ht="14.4">
      <c r="A51" s="115" t="s">
        <v>60</v>
      </c>
      <c r="B51" s="115" t="s">
        <v>154</v>
      </c>
      <c r="C51" s="116">
        <v>389000</v>
      </c>
      <c r="D51" s="117">
        <v>45482</v>
      </c>
      <c r="E51" s="115" t="s">
        <v>160</v>
      </c>
    </row>
    <row r="52" spans="1:5" ht="14.4">
      <c r="A52" s="115" t="s">
        <v>60</v>
      </c>
      <c r="B52" s="115" t="s">
        <v>154</v>
      </c>
      <c r="C52" s="116">
        <v>899999</v>
      </c>
      <c r="D52" s="117">
        <v>45485</v>
      </c>
      <c r="E52" s="115" t="s">
        <v>160</v>
      </c>
    </row>
    <row r="53" spans="1:5" ht="14.4">
      <c r="A53" s="115" t="s">
        <v>60</v>
      </c>
      <c r="B53" s="115" t="s">
        <v>154</v>
      </c>
      <c r="C53" s="116">
        <v>578000</v>
      </c>
      <c r="D53" s="117">
        <v>45484</v>
      </c>
      <c r="E53" s="115" t="s">
        <v>160</v>
      </c>
    </row>
    <row r="54" spans="1:5" ht="14.4">
      <c r="A54" s="115" t="s">
        <v>60</v>
      </c>
      <c r="B54" s="115" t="s">
        <v>154</v>
      </c>
      <c r="C54" s="116">
        <v>2699000</v>
      </c>
      <c r="D54" s="117">
        <v>45482</v>
      </c>
      <c r="E54" s="115" t="s">
        <v>160</v>
      </c>
    </row>
    <row r="55" spans="1:5" ht="14.4">
      <c r="A55" s="115" t="s">
        <v>60</v>
      </c>
      <c r="B55" s="115" t="s">
        <v>154</v>
      </c>
      <c r="C55" s="116">
        <v>771482</v>
      </c>
      <c r="D55" s="117">
        <v>45483</v>
      </c>
      <c r="E55" s="115" t="s">
        <v>161</v>
      </c>
    </row>
    <row r="56" spans="1:5" ht="14.4">
      <c r="A56" s="115" t="s">
        <v>60</v>
      </c>
      <c r="B56" s="115" t="s">
        <v>154</v>
      </c>
      <c r="C56" s="116">
        <v>1099000</v>
      </c>
      <c r="D56" s="117">
        <v>45475</v>
      </c>
      <c r="E56" s="115" t="s">
        <v>161</v>
      </c>
    </row>
    <row r="57" spans="1:5" ht="14.4">
      <c r="A57" s="115" t="s">
        <v>60</v>
      </c>
      <c r="B57" s="115" t="s">
        <v>154</v>
      </c>
      <c r="C57" s="116">
        <v>2325000</v>
      </c>
      <c r="D57" s="117">
        <v>45488</v>
      </c>
      <c r="E57" s="115" t="s">
        <v>160</v>
      </c>
    </row>
    <row r="58" spans="1:5" ht="14.4">
      <c r="A58" s="115" t="s">
        <v>60</v>
      </c>
      <c r="B58" s="115" t="s">
        <v>154</v>
      </c>
      <c r="C58" s="116">
        <v>400000</v>
      </c>
      <c r="D58" s="117">
        <v>45474</v>
      </c>
      <c r="E58" s="115" t="s">
        <v>160</v>
      </c>
    </row>
    <row r="59" spans="1:5" ht="14.4">
      <c r="A59" s="115" t="s">
        <v>60</v>
      </c>
      <c r="B59" s="115" t="s">
        <v>154</v>
      </c>
      <c r="C59" s="116">
        <v>116000</v>
      </c>
      <c r="D59" s="117">
        <v>45504</v>
      </c>
      <c r="E59" s="115" t="s">
        <v>160</v>
      </c>
    </row>
    <row r="60" spans="1:5" ht="14.4">
      <c r="A60" s="115" t="s">
        <v>60</v>
      </c>
      <c r="B60" s="115" t="s">
        <v>154</v>
      </c>
      <c r="C60" s="116">
        <v>317000</v>
      </c>
      <c r="D60" s="117">
        <v>45504</v>
      </c>
      <c r="E60" s="115" t="s">
        <v>162</v>
      </c>
    </row>
    <row r="61" spans="1:5" ht="14.4">
      <c r="A61" s="115" t="s">
        <v>60</v>
      </c>
      <c r="B61" s="115" t="s">
        <v>154</v>
      </c>
      <c r="C61" s="116">
        <v>335000</v>
      </c>
      <c r="D61" s="117">
        <v>45504</v>
      </c>
      <c r="E61" s="115" t="s">
        <v>162</v>
      </c>
    </row>
    <row r="62" spans="1:5" ht="14.4">
      <c r="A62" s="115" t="s">
        <v>60</v>
      </c>
      <c r="B62" s="115" t="s">
        <v>154</v>
      </c>
      <c r="C62" s="116">
        <v>293000</v>
      </c>
      <c r="D62" s="117">
        <v>45504</v>
      </c>
      <c r="E62" s="115" t="s">
        <v>162</v>
      </c>
    </row>
    <row r="63" spans="1:5" ht="14.4">
      <c r="A63" s="115" t="s">
        <v>60</v>
      </c>
      <c r="B63" s="115" t="s">
        <v>154</v>
      </c>
      <c r="C63" s="116">
        <v>413990</v>
      </c>
      <c r="D63" s="117">
        <v>45492</v>
      </c>
      <c r="E63" s="115" t="s">
        <v>161</v>
      </c>
    </row>
    <row r="64" spans="1:5" ht="14.4">
      <c r="A64" s="115" t="s">
        <v>60</v>
      </c>
      <c r="B64" s="115" t="s">
        <v>154</v>
      </c>
      <c r="C64" s="116">
        <v>3200000</v>
      </c>
      <c r="D64" s="117">
        <v>45497</v>
      </c>
      <c r="E64" s="115" t="s">
        <v>160</v>
      </c>
    </row>
    <row r="65" spans="1:5" ht="14.4">
      <c r="A65" s="115" t="s">
        <v>60</v>
      </c>
      <c r="B65" s="115" t="s">
        <v>154</v>
      </c>
      <c r="C65" s="116">
        <v>850000</v>
      </c>
      <c r="D65" s="117">
        <v>45474</v>
      </c>
      <c r="E65" s="115" t="s">
        <v>160</v>
      </c>
    </row>
    <row r="66" spans="1:5" ht="14.4">
      <c r="A66" s="115" t="s">
        <v>60</v>
      </c>
      <c r="B66" s="115" t="s">
        <v>154</v>
      </c>
      <c r="C66" s="116">
        <v>1500000</v>
      </c>
      <c r="D66" s="117">
        <v>45474</v>
      </c>
      <c r="E66" s="115" t="s">
        <v>160</v>
      </c>
    </row>
    <row r="67" spans="1:5" ht="14.4">
      <c r="A67" s="115" t="s">
        <v>60</v>
      </c>
      <c r="B67" s="115" t="s">
        <v>154</v>
      </c>
      <c r="C67" s="116">
        <v>255000</v>
      </c>
      <c r="D67" s="117">
        <v>45481</v>
      </c>
      <c r="E67" s="115" t="s">
        <v>162</v>
      </c>
    </row>
    <row r="68" spans="1:5" ht="14.4">
      <c r="A68" s="115" t="s">
        <v>60</v>
      </c>
      <c r="B68" s="115" t="s">
        <v>154</v>
      </c>
      <c r="C68" s="116">
        <v>1700000</v>
      </c>
      <c r="D68" s="117">
        <v>45502</v>
      </c>
      <c r="E68" s="115" t="s">
        <v>162</v>
      </c>
    </row>
    <row r="69" spans="1:5" ht="14.4">
      <c r="A69" s="115" t="s">
        <v>60</v>
      </c>
      <c r="B69" s="115" t="s">
        <v>154</v>
      </c>
      <c r="C69" s="116">
        <v>397000</v>
      </c>
      <c r="D69" s="117">
        <v>45490</v>
      </c>
      <c r="E69" s="115" t="s">
        <v>161</v>
      </c>
    </row>
    <row r="70" spans="1:5" ht="14.4">
      <c r="A70" s="115" t="s">
        <v>60</v>
      </c>
      <c r="B70" s="115" t="s">
        <v>154</v>
      </c>
      <c r="C70" s="116">
        <v>400000</v>
      </c>
      <c r="D70" s="117">
        <v>45504</v>
      </c>
      <c r="E70" s="115" t="s">
        <v>161</v>
      </c>
    </row>
    <row r="71" spans="1:5" ht="14.4">
      <c r="A71" s="115" t="s">
        <v>60</v>
      </c>
      <c r="B71" s="115" t="s">
        <v>154</v>
      </c>
      <c r="C71" s="116">
        <v>654976</v>
      </c>
      <c r="D71" s="117">
        <v>45488</v>
      </c>
      <c r="E71" s="115" t="s">
        <v>161</v>
      </c>
    </row>
    <row r="72" spans="1:5" ht="14.4">
      <c r="A72" s="115" t="s">
        <v>60</v>
      </c>
      <c r="B72" s="115" t="s">
        <v>154</v>
      </c>
      <c r="C72" s="116">
        <v>456000</v>
      </c>
      <c r="D72" s="117">
        <v>45504</v>
      </c>
      <c r="E72" s="115" t="s">
        <v>162</v>
      </c>
    </row>
    <row r="73" spans="1:5" ht="14.4">
      <c r="A73" s="115" t="s">
        <v>60</v>
      </c>
      <c r="B73" s="115" t="s">
        <v>154</v>
      </c>
      <c r="C73" s="116">
        <v>511654</v>
      </c>
      <c r="D73" s="117">
        <v>45503</v>
      </c>
      <c r="E73" s="115" t="s">
        <v>161</v>
      </c>
    </row>
    <row r="74" spans="1:5" ht="14.4">
      <c r="A74" s="115" t="s">
        <v>60</v>
      </c>
      <c r="B74" s="115" t="s">
        <v>154</v>
      </c>
      <c r="C74" s="116">
        <v>530000</v>
      </c>
      <c r="D74" s="117">
        <v>45503</v>
      </c>
      <c r="E74" s="115" t="s">
        <v>161</v>
      </c>
    </row>
    <row r="75" spans="1:5" ht="14.4">
      <c r="A75" s="115" t="s">
        <v>60</v>
      </c>
      <c r="B75" s="115" t="s">
        <v>154</v>
      </c>
      <c r="C75" s="116">
        <v>615000</v>
      </c>
      <c r="D75" s="117">
        <v>45503</v>
      </c>
      <c r="E75" s="115" t="s">
        <v>160</v>
      </c>
    </row>
    <row r="76" spans="1:5" ht="14.4">
      <c r="A76" s="115" t="s">
        <v>60</v>
      </c>
      <c r="B76" s="115" t="s">
        <v>154</v>
      </c>
      <c r="C76" s="116">
        <v>5000000</v>
      </c>
      <c r="D76" s="117">
        <v>45502</v>
      </c>
      <c r="E76" s="115" t="s">
        <v>162</v>
      </c>
    </row>
    <row r="77" spans="1:5" ht="14.4">
      <c r="A77" s="115" t="s">
        <v>60</v>
      </c>
      <c r="B77" s="115" t="s">
        <v>154</v>
      </c>
      <c r="C77" s="116">
        <v>280000</v>
      </c>
      <c r="D77" s="117">
        <v>45504</v>
      </c>
      <c r="E77" s="115" t="s">
        <v>160</v>
      </c>
    </row>
    <row r="78" spans="1:5" ht="14.4">
      <c r="A78" s="115" t="s">
        <v>91</v>
      </c>
      <c r="B78" s="115" t="s">
        <v>155</v>
      </c>
      <c r="C78" s="116">
        <v>695000</v>
      </c>
      <c r="D78" s="117">
        <v>45475</v>
      </c>
      <c r="E78" s="115" t="s">
        <v>160</v>
      </c>
    </row>
    <row r="79" spans="1:5" ht="14.4">
      <c r="A79" s="115" t="s">
        <v>55</v>
      </c>
      <c r="B79" s="115" t="s">
        <v>156</v>
      </c>
      <c r="C79" s="116">
        <v>1550000</v>
      </c>
      <c r="D79" s="117">
        <v>45504</v>
      </c>
      <c r="E79" s="115" t="s">
        <v>160</v>
      </c>
    </row>
    <row r="80" spans="1:5" ht="14.4">
      <c r="A80" s="115" t="s">
        <v>55</v>
      </c>
      <c r="B80" s="115" t="s">
        <v>156</v>
      </c>
      <c r="C80" s="116">
        <v>700000</v>
      </c>
      <c r="D80" s="117">
        <v>45491</v>
      </c>
      <c r="E80" s="115" t="s">
        <v>160</v>
      </c>
    </row>
    <row r="81" spans="1:5" ht="14.4">
      <c r="A81" s="115" t="s">
        <v>55</v>
      </c>
      <c r="B81" s="115" t="s">
        <v>156</v>
      </c>
      <c r="C81" s="116">
        <v>1163000</v>
      </c>
      <c r="D81" s="117">
        <v>45492</v>
      </c>
      <c r="E81" s="115" t="s">
        <v>160</v>
      </c>
    </row>
    <row r="82" spans="1:5" ht="14.4">
      <c r="A82" s="115" t="s">
        <v>55</v>
      </c>
      <c r="B82" s="115" t="s">
        <v>156</v>
      </c>
      <c r="C82" s="116">
        <v>2000000</v>
      </c>
      <c r="D82" s="117">
        <v>45503</v>
      </c>
      <c r="E82" s="115" t="s">
        <v>162</v>
      </c>
    </row>
    <row r="83" spans="1:5" ht="14.4">
      <c r="A83" s="115" t="s">
        <v>55</v>
      </c>
      <c r="B83" s="115" t="s">
        <v>156</v>
      </c>
      <c r="C83" s="116">
        <v>4650000</v>
      </c>
      <c r="D83" s="117">
        <v>45503</v>
      </c>
      <c r="E83" s="115" t="s">
        <v>160</v>
      </c>
    </row>
    <row r="84" spans="1:5" ht="14.4">
      <c r="A84" s="115" t="s">
        <v>55</v>
      </c>
      <c r="B84" s="115" t="s">
        <v>156</v>
      </c>
      <c r="C84" s="116">
        <v>765000</v>
      </c>
      <c r="D84" s="117">
        <v>45504</v>
      </c>
      <c r="E84" s="115" t="s">
        <v>160</v>
      </c>
    </row>
    <row r="85" spans="1:5" ht="14.4">
      <c r="A85" s="115" t="s">
        <v>55</v>
      </c>
      <c r="B85" s="115" t="s">
        <v>156</v>
      </c>
      <c r="C85" s="116">
        <v>9575000</v>
      </c>
      <c r="D85" s="117">
        <v>45504</v>
      </c>
      <c r="E85" s="115" t="s">
        <v>160</v>
      </c>
    </row>
    <row r="86" spans="1:5" ht="14.4">
      <c r="A86" s="115" t="s">
        <v>55</v>
      </c>
      <c r="B86" s="115" t="s">
        <v>156</v>
      </c>
      <c r="C86" s="116">
        <v>442464</v>
      </c>
      <c r="D86" s="117">
        <v>45504</v>
      </c>
      <c r="E86" s="115" t="s">
        <v>160</v>
      </c>
    </row>
    <row r="87" spans="1:5" ht="14.4">
      <c r="A87" s="115" t="s">
        <v>55</v>
      </c>
      <c r="B87" s="115" t="s">
        <v>156</v>
      </c>
      <c r="C87" s="116">
        <v>12250000</v>
      </c>
      <c r="D87" s="117">
        <v>45490</v>
      </c>
      <c r="E87" s="115" t="s">
        <v>160</v>
      </c>
    </row>
    <row r="88" spans="1:5" ht="14.4">
      <c r="A88" s="115" t="s">
        <v>55</v>
      </c>
      <c r="B88" s="115" t="s">
        <v>156</v>
      </c>
      <c r="C88" s="116">
        <v>525000</v>
      </c>
      <c r="D88" s="117">
        <v>45481</v>
      </c>
      <c r="E88" s="115" t="s">
        <v>160</v>
      </c>
    </row>
    <row r="89" spans="1:5" ht="14.4">
      <c r="A89" s="115" t="s">
        <v>55</v>
      </c>
      <c r="B89" s="115" t="s">
        <v>156</v>
      </c>
      <c r="C89" s="116">
        <v>1490000</v>
      </c>
      <c r="D89" s="117">
        <v>45475</v>
      </c>
      <c r="E89" s="115" t="s">
        <v>160</v>
      </c>
    </row>
    <row r="90" spans="1:5" ht="14.4">
      <c r="A90" s="115" t="s">
        <v>55</v>
      </c>
      <c r="B90" s="115" t="s">
        <v>156</v>
      </c>
      <c r="C90" s="116">
        <v>933485</v>
      </c>
      <c r="D90" s="117">
        <v>45478</v>
      </c>
      <c r="E90" s="115" t="s">
        <v>160</v>
      </c>
    </row>
    <row r="91" spans="1:5" ht="14.4">
      <c r="A91" s="115" t="s">
        <v>55</v>
      </c>
      <c r="B91" s="115" t="s">
        <v>156</v>
      </c>
      <c r="C91" s="116">
        <v>1000000</v>
      </c>
      <c r="D91" s="117">
        <v>45490</v>
      </c>
      <c r="E91" s="115" t="s">
        <v>160</v>
      </c>
    </row>
    <row r="92" spans="1:5" ht="14.4">
      <c r="A92" s="115" t="s">
        <v>55</v>
      </c>
      <c r="B92" s="115" t="s">
        <v>156</v>
      </c>
      <c r="C92" s="116">
        <v>440000</v>
      </c>
      <c r="D92" s="117">
        <v>45488</v>
      </c>
      <c r="E92" s="115" t="s">
        <v>160</v>
      </c>
    </row>
    <row r="93" spans="1:5" ht="14.4">
      <c r="A93" s="115" t="s">
        <v>55</v>
      </c>
      <c r="B93" s="115" t="s">
        <v>156</v>
      </c>
      <c r="C93" s="116">
        <v>702000</v>
      </c>
      <c r="D93" s="117">
        <v>45502</v>
      </c>
      <c r="E93" s="115" t="s">
        <v>160</v>
      </c>
    </row>
    <row r="94" spans="1:5" ht="14.4">
      <c r="A94" s="115" t="s">
        <v>55</v>
      </c>
      <c r="B94" s="115" t="s">
        <v>156</v>
      </c>
      <c r="C94" s="116">
        <v>1300000</v>
      </c>
      <c r="D94" s="117">
        <v>45488</v>
      </c>
      <c r="E94" s="115" t="s">
        <v>160</v>
      </c>
    </row>
    <row r="95" spans="1:5" ht="14.4">
      <c r="A95" s="115" t="s">
        <v>80</v>
      </c>
      <c r="B95" s="115" t="s">
        <v>157</v>
      </c>
      <c r="C95" s="116">
        <v>810000</v>
      </c>
      <c r="D95" s="117">
        <v>45499</v>
      </c>
      <c r="E95" s="115" t="s">
        <v>160</v>
      </c>
    </row>
    <row r="96" spans="1:5" ht="14.4">
      <c r="A96" s="115" t="s">
        <v>80</v>
      </c>
      <c r="B96" s="115" t="s">
        <v>157</v>
      </c>
      <c r="C96" s="116">
        <v>400000</v>
      </c>
      <c r="D96" s="117">
        <v>45492</v>
      </c>
      <c r="E96" s="115" t="s">
        <v>162</v>
      </c>
    </row>
    <row r="97" spans="1:5" ht="14.4">
      <c r="A97" s="115" t="s">
        <v>80</v>
      </c>
      <c r="B97" s="115" t="s">
        <v>157</v>
      </c>
      <c r="C97" s="116">
        <v>160000</v>
      </c>
      <c r="D97" s="117">
        <v>45476</v>
      </c>
      <c r="E97" s="115" t="s">
        <v>160</v>
      </c>
    </row>
    <row r="98" spans="1:5" ht="14.4">
      <c r="A98" s="115" t="s">
        <v>80</v>
      </c>
      <c r="B98" s="115" t="s">
        <v>157</v>
      </c>
      <c r="C98" s="116">
        <v>215000</v>
      </c>
      <c r="D98" s="117">
        <v>45492</v>
      </c>
      <c r="E98" s="115" t="s">
        <v>160</v>
      </c>
    </row>
    <row r="99" spans="1:5" ht="14.4">
      <c r="A99" s="115" t="s">
        <v>80</v>
      </c>
      <c r="B99" s="115" t="s">
        <v>157</v>
      </c>
      <c r="C99" s="116">
        <v>449000</v>
      </c>
      <c r="D99" s="117">
        <v>45483</v>
      </c>
      <c r="E99" s="115" t="s">
        <v>160</v>
      </c>
    </row>
    <row r="100" spans="1:5" ht="14.4">
      <c r="A100" s="115" t="s">
        <v>80</v>
      </c>
      <c r="B100" s="115" t="s">
        <v>157</v>
      </c>
      <c r="C100" s="116">
        <v>495000</v>
      </c>
      <c r="D100" s="117">
        <v>45485</v>
      </c>
      <c r="E100" s="115" t="s">
        <v>160</v>
      </c>
    </row>
    <row r="101" spans="1:5" ht="14.4">
      <c r="A101" s="115" t="s">
        <v>80</v>
      </c>
      <c r="B101" s="115" t="s">
        <v>157</v>
      </c>
      <c r="C101" s="116">
        <v>50000</v>
      </c>
      <c r="D101" s="117">
        <v>45484</v>
      </c>
      <c r="E101" s="115" t="s">
        <v>162</v>
      </c>
    </row>
    <row r="102" spans="1:5" ht="14.4">
      <c r="A102" s="115" t="s">
        <v>80</v>
      </c>
      <c r="B102" s="115" t="s">
        <v>157</v>
      </c>
      <c r="C102" s="116">
        <v>68000</v>
      </c>
      <c r="D102" s="117">
        <v>45504</v>
      </c>
      <c r="E102" s="115" t="s">
        <v>162</v>
      </c>
    </row>
    <row r="103" spans="1:5" ht="14.4">
      <c r="A103" s="115" t="s">
        <v>80</v>
      </c>
      <c r="B103" s="115" t="s">
        <v>157</v>
      </c>
      <c r="C103" s="116">
        <v>75000</v>
      </c>
      <c r="D103" s="117">
        <v>45496</v>
      </c>
      <c r="E103" s="115" t="s">
        <v>160</v>
      </c>
    </row>
    <row r="104" spans="1:5" ht="14.4">
      <c r="A104" s="115" t="s">
        <v>80</v>
      </c>
      <c r="B104" s="115" t="s">
        <v>157</v>
      </c>
      <c r="C104" s="116">
        <v>850000</v>
      </c>
      <c r="D104" s="117">
        <v>45503</v>
      </c>
      <c r="E104" s="115" t="s">
        <v>160</v>
      </c>
    </row>
    <row r="105" spans="1:5" ht="14.4">
      <c r="A105" s="115" t="s">
        <v>80</v>
      </c>
      <c r="B105" s="115" t="s">
        <v>157</v>
      </c>
      <c r="C105" s="116">
        <v>82500</v>
      </c>
      <c r="D105" s="117">
        <v>45485</v>
      </c>
      <c r="E105" s="115" t="s">
        <v>160</v>
      </c>
    </row>
    <row r="106" spans="1:5" ht="14.4">
      <c r="A106" s="115" t="s">
        <v>65</v>
      </c>
      <c r="B106" s="115" t="s">
        <v>158</v>
      </c>
      <c r="C106" s="116">
        <v>695000</v>
      </c>
      <c r="D106" s="117">
        <v>45475</v>
      </c>
      <c r="E106" s="115" t="s">
        <v>160</v>
      </c>
    </row>
    <row r="107" spans="1:5" ht="14.4">
      <c r="A107" s="115" t="s">
        <v>65</v>
      </c>
      <c r="B107" s="115" t="s">
        <v>158</v>
      </c>
      <c r="C107" s="116">
        <v>400000</v>
      </c>
      <c r="D107" s="117">
        <v>45481</v>
      </c>
      <c r="E107" s="115" t="s">
        <v>160</v>
      </c>
    </row>
    <row r="108" spans="1:5" ht="14.4">
      <c r="A108" s="115" t="s">
        <v>65</v>
      </c>
      <c r="B108" s="115" t="s">
        <v>158</v>
      </c>
      <c r="C108" s="116">
        <v>527950</v>
      </c>
      <c r="D108" s="117">
        <v>45475</v>
      </c>
      <c r="E108" s="115" t="s">
        <v>161</v>
      </c>
    </row>
    <row r="109" spans="1:5" ht="14.4">
      <c r="A109" s="115" t="s">
        <v>65</v>
      </c>
      <c r="B109" s="115" t="s">
        <v>158</v>
      </c>
      <c r="C109" s="116">
        <v>538000</v>
      </c>
      <c r="D109" s="117">
        <v>45499</v>
      </c>
      <c r="E109" s="115" t="s">
        <v>160</v>
      </c>
    </row>
    <row r="110" spans="1:5" ht="14.4">
      <c r="A110" s="115" t="s">
        <v>65</v>
      </c>
      <c r="B110" s="115" t="s">
        <v>158</v>
      </c>
      <c r="C110" s="116">
        <v>415000</v>
      </c>
      <c r="D110" s="117">
        <v>45503</v>
      </c>
      <c r="E110" s="115" t="s">
        <v>160</v>
      </c>
    </row>
    <row r="111" spans="1:5" ht="14.4">
      <c r="A111" s="115" t="s">
        <v>65</v>
      </c>
      <c r="B111" s="115" t="s">
        <v>158</v>
      </c>
      <c r="C111" s="116">
        <v>455000</v>
      </c>
      <c r="D111" s="117">
        <v>45499</v>
      </c>
      <c r="E111" s="115" t="s">
        <v>160</v>
      </c>
    </row>
    <row r="112" spans="1:5" ht="14.4">
      <c r="A112" s="115" t="s">
        <v>65</v>
      </c>
      <c r="B112" s="115" t="s">
        <v>158</v>
      </c>
      <c r="C112" s="116">
        <v>600000</v>
      </c>
      <c r="D112" s="117">
        <v>45499</v>
      </c>
      <c r="E112" s="115" t="s">
        <v>160</v>
      </c>
    </row>
    <row r="113" spans="1:5" ht="14.4">
      <c r="A113" s="115" t="s">
        <v>65</v>
      </c>
      <c r="B113" s="115" t="s">
        <v>158</v>
      </c>
      <c r="C113" s="116">
        <v>599000</v>
      </c>
      <c r="D113" s="117">
        <v>45475</v>
      </c>
      <c r="E113" s="115" t="s">
        <v>160</v>
      </c>
    </row>
    <row r="114" spans="1:5" ht="14.4">
      <c r="A114" s="115" t="s">
        <v>65</v>
      </c>
      <c r="B114" s="115" t="s">
        <v>158</v>
      </c>
      <c r="C114" s="116">
        <v>1500000</v>
      </c>
      <c r="D114" s="117">
        <v>45483</v>
      </c>
      <c r="E114" s="115" t="s">
        <v>162</v>
      </c>
    </row>
    <row r="115" spans="1:5" ht="14.4">
      <c r="A115" s="115" t="s">
        <v>65</v>
      </c>
      <c r="B115" s="115" t="s">
        <v>158</v>
      </c>
      <c r="C115" s="116">
        <v>580000</v>
      </c>
      <c r="D115" s="117">
        <v>45474</v>
      </c>
      <c r="E115" s="115" t="s">
        <v>160</v>
      </c>
    </row>
    <row r="116" spans="1:5" ht="14.4">
      <c r="A116" s="115" t="s">
        <v>65</v>
      </c>
      <c r="B116" s="115" t="s">
        <v>158</v>
      </c>
      <c r="C116" s="116">
        <v>700000</v>
      </c>
      <c r="D116" s="117">
        <v>45474</v>
      </c>
      <c r="E116" s="115" t="s">
        <v>160</v>
      </c>
    </row>
    <row r="117" spans="1:5" ht="14.4">
      <c r="A117" s="115" t="s">
        <v>65</v>
      </c>
      <c r="B117" s="115" t="s">
        <v>158</v>
      </c>
      <c r="C117" s="116">
        <v>1745000</v>
      </c>
      <c r="D117" s="117">
        <v>45474</v>
      </c>
      <c r="E117" s="115" t="s">
        <v>160</v>
      </c>
    </row>
    <row r="118" spans="1:5" ht="14.4">
      <c r="A118" s="115" t="s">
        <v>65</v>
      </c>
      <c r="B118" s="115" t="s">
        <v>158</v>
      </c>
      <c r="C118" s="116">
        <v>1625000</v>
      </c>
      <c r="D118" s="117">
        <v>45499</v>
      </c>
      <c r="E118" s="115" t="s">
        <v>160</v>
      </c>
    </row>
    <row r="119" spans="1:5" ht="14.4">
      <c r="A119" s="115" t="s">
        <v>65</v>
      </c>
      <c r="B119" s="115" t="s">
        <v>158</v>
      </c>
      <c r="C119" s="116">
        <v>343000</v>
      </c>
      <c r="D119" s="117">
        <v>45485</v>
      </c>
      <c r="E119" s="115" t="s">
        <v>162</v>
      </c>
    </row>
    <row r="120" spans="1:5" ht="14.4">
      <c r="A120" s="115" t="s">
        <v>65</v>
      </c>
      <c r="B120" s="115" t="s">
        <v>158</v>
      </c>
      <c r="C120" s="116">
        <v>808650</v>
      </c>
      <c r="D120" s="117">
        <v>45492</v>
      </c>
      <c r="E120" s="115" t="s">
        <v>160</v>
      </c>
    </row>
    <row r="121" spans="1:5" ht="14.4">
      <c r="A121" s="115" t="s">
        <v>65</v>
      </c>
      <c r="B121" s="115" t="s">
        <v>158</v>
      </c>
      <c r="C121" s="116">
        <v>979000</v>
      </c>
      <c r="D121" s="117">
        <v>45504</v>
      </c>
      <c r="E121" s="115" t="s">
        <v>160</v>
      </c>
    </row>
    <row r="122" spans="1:5" ht="14.4">
      <c r="A122" s="115" t="s">
        <v>65</v>
      </c>
      <c r="B122" s="115" t="s">
        <v>158</v>
      </c>
      <c r="C122" s="116">
        <v>550000</v>
      </c>
      <c r="D122" s="117">
        <v>45497</v>
      </c>
      <c r="E122" s="115" t="s">
        <v>160</v>
      </c>
    </row>
    <row r="123" spans="1:5" ht="14.4">
      <c r="A123" s="115" t="s">
        <v>65</v>
      </c>
      <c r="B123" s="115" t="s">
        <v>158</v>
      </c>
      <c r="C123" s="116">
        <v>650000</v>
      </c>
      <c r="D123" s="117">
        <v>45498</v>
      </c>
      <c r="E123" s="115" t="s">
        <v>160</v>
      </c>
    </row>
    <row r="124" spans="1:5" ht="14.4">
      <c r="A124" s="115" t="s">
        <v>65</v>
      </c>
      <c r="B124" s="115" t="s">
        <v>158</v>
      </c>
      <c r="C124" s="116">
        <v>3000000</v>
      </c>
      <c r="D124" s="117">
        <v>45496</v>
      </c>
      <c r="E124" s="115" t="s">
        <v>160</v>
      </c>
    </row>
    <row r="125" spans="1:5" ht="14.4">
      <c r="A125" s="115" t="s">
        <v>65</v>
      </c>
      <c r="B125" s="115" t="s">
        <v>158</v>
      </c>
      <c r="C125" s="116">
        <v>940000</v>
      </c>
      <c r="D125" s="117">
        <v>45492</v>
      </c>
      <c r="E125" s="115" t="s">
        <v>160</v>
      </c>
    </row>
    <row r="126" spans="1:5" ht="14.4">
      <c r="A126" s="115" t="s">
        <v>65</v>
      </c>
      <c r="B126" s="115" t="s">
        <v>158</v>
      </c>
      <c r="C126" s="116">
        <v>441000</v>
      </c>
      <c r="D126" s="117">
        <v>45492</v>
      </c>
      <c r="E126" s="115" t="s">
        <v>162</v>
      </c>
    </row>
    <row r="127" spans="1:5" ht="14.4">
      <c r="A127" s="115" t="s">
        <v>65</v>
      </c>
      <c r="B127" s="115" t="s">
        <v>158</v>
      </c>
      <c r="C127" s="116">
        <v>207000</v>
      </c>
      <c r="D127" s="117">
        <v>45504</v>
      </c>
      <c r="E127" s="115" t="s">
        <v>162</v>
      </c>
    </row>
    <row r="128" spans="1:5" ht="14.4">
      <c r="A128" s="115" t="s">
        <v>65</v>
      </c>
      <c r="B128" s="115" t="s">
        <v>158</v>
      </c>
      <c r="C128" s="116">
        <v>800150</v>
      </c>
      <c r="D128" s="117">
        <v>45503</v>
      </c>
      <c r="E128" s="115" t="s">
        <v>161</v>
      </c>
    </row>
    <row r="129" spans="1:5" ht="14.4">
      <c r="A129" s="115" t="s">
        <v>65</v>
      </c>
      <c r="B129" s="115" t="s">
        <v>158</v>
      </c>
      <c r="C129" s="116">
        <v>712000</v>
      </c>
      <c r="D129" s="117">
        <v>45478</v>
      </c>
      <c r="E129" s="115" t="s">
        <v>160</v>
      </c>
    </row>
    <row r="130" spans="1:5" ht="14.4">
      <c r="A130" s="115" t="s">
        <v>65</v>
      </c>
      <c r="B130" s="115" t="s">
        <v>158</v>
      </c>
      <c r="C130" s="116">
        <v>580000</v>
      </c>
      <c r="D130" s="117">
        <v>45491</v>
      </c>
      <c r="E130" s="115" t="s">
        <v>160</v>
      </c>
    </row>
    <row r="131" spans="1:5" ht="14.4">
      <c r="A131" s="115" t="s">
        <v>65</v>
      </c>
      <c r="B131" s="115" t="s">
        <v>158</v>
      </c>
      <c r="C131" s="116">
        <v>720000</v>
      </c>
      <c r="D131" s="117">
        <v>45484</v>
      </c>
      <c r="E131" s="115" t="s">
        <v>160</v>
      </c>
    </row>
    <row r="132" spans="1:5" ht="14.4">
      <c r="A132" s="115" t="s">
        <v>65</v>
      </c>
      <c r="B132" s="115" t="s">
        <v>158</v>
      </c>
      <c r="C132" s="116">
        <v>589500</v>
      </c>
      <c r="D132" s="117">
        <v>45491</v>
      </c>
      <c r="E132" s="115" t="s">
        <v>160</v>
      </c>
    </row>
    <row r="133" spans="1:5" ht="14.4">
      <c r="A133" s="115" t="s">
        <v>65</v>
      </c>
      <c r="B133" s="115" t="s">
        <v>158</v>
      </c>
      <c r="C133" s="116">
        <v>1075000</v>
      </c>
      <c r="D133" s="117">
        <v>45497</v>
      </c>
      <c r="E133" s="115" t="s">
        <v>160</v>
      </c>
    </row>
    <row r="134" spans="1:5" ht="14.4">
      <c r="A134" s="115" t="s">
        <v>104</v>
      </c>
      <c r="B134" s="115" t="s">
        <v>159</v>
      </c>
      <c r="C134" s="116">
        <v>575000</v>
      </c>
      <c r="D134" s="117">
        <v>45489</v>
      </c>
      <c r="E134" s="115" t="s">
        <v>160</v>
      </c>
    </row>
    <row r="135" spans="1:5" ht="14.4">
      <c r="A135" s="115" t="s">
        <v>104</v>
      </c>
      <c r="B135" s="115" t="s">
        <v>159</v>
      </c>
      <c r="C135" s="116">
        <v>615000</v>
      </c>
      <c r="D135" s="117">
        <v>45488</v>
      </c>
      <c r="E135" s="115" t="s">
        <v>160</v>
      </c>
    </row>
    <row r="136" spans="1:5" ht="14.4">
      <c r="A136" s="115" t="s">
        <v>104</v>
      </c>
      <c r="B136" s="115" t="s">
        <v>159</v>
      </c>
      <c r="C136" s="116">
        <v>500000</v>
      </c>
      <c r="D136" s="117">
        <v>45502</v>
      </c>
      <c r="E136" s="115" t="s">
        <v>162</v>
      </c>
    </row>
    <row r="137" spans="1:5" ht="14.4">
      <c r="A137" s="115" t="s">
        <v>104</v>
      </c>
      <c r="B137" s="115" t="s">
        <v>159</v>
      </c>
      <c r="C137" s="116">
        <v>560000</v>
      </c>
      <c r="D137" s="117">
        <v>45489</v>
      </c>
      <c r="E137" s="115" t="s">
        <v>160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2024-08-02T01:25:52Z</dcterms:modified>
</cp:coreProperties>
</file>