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300" windowWidth="18792" windowHeight="9468" tabRatio="939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24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STATS'!$A$15:$C$15</definedName>
    <definedName name="CommercialSalesMarket">'SALES STATS'!$A$39:$C$39</definedName>
    <definedName name="ConstructionLoansMarket">'LOAN ONLY STATS'!$A$27:$C$28</definedName>
    <definedName name="ConventionalLoansExcludingInclineMarket">'LOAN ONLY STATS'!#REF!</definedName>
    <definedName name="ConventionalLoansMarket">'LOAN ONLY STATS'!$A$7:$C$9</definedName>
    <definedName name="CreditLineLoansMarket">'LOAN ONLY STATS'!$A$21:$C$21</definedName>
    <definedName name="HardMoneyLoansMarket">'LOAN ONLY STATS'!$A$34:$C$36</definedName>
    <definedName name="InclineSalesMarket">'SALES STATS'!#REF!</definedName>
    <definedName name="OverallLoans">'OVERALL STATS'!$A$20:$C$25</definedName>
    <definedName name="OverallSales">'OVERALL STATS'!$A$7:$C$14</definedName>
    <definedName name="OverallSalesAndLoans">'OVERALL STATS'!$A$31:$C$38</definedName>
    <definedName name="_xlnm.Print_Titles" localSheetId="1">'SALES STATS'!$1:$6</definedName>
    <definedName name="ResaleMarket">'SALES STATS'!$A$7:$C$13</definedName>
    <definedName name="ResidentialResaleMarket">'SALES STATS'!$A$27:$C$33</definedName>
    <definedName name="ResidentialSalesExcludingInclineMarket">'SALES STATS'!#REF!</definedName>
    <definedName name="SubdivisionMarket">'SALES STATS'!$A$19:$C$21</definedName>
    <definedName name="VacantLandSalesMarket">'SALES STATS'!$A$45:$C$49</definedName>
  </definedNames>
  <calcPr calcId="124519"/>
  <pivotCaches>
    <pivotCache cacheId="8" r:id="rId10"/>
    <pivotCache cacheId="13" r:id="rId11"/>
  </pivotCaches>
</workbook>
</file>

<file path=xl/calcChain.xml><?xml version="1.0" encoding="utf-8"?>
<calcChain xmlns="http://schemas.openxmlformats.org/spreadsheetml/2006/main">
  <c r="A2" i="24"/>
  <c r="C16"/>
  <c r="F6" s="1"/>
  <c r="B16"/>
  <c r="E6" s="1"/>
  <c r="G36" i="3"/>
  <c r="G35"/>
  <c r="G34"/>
  <c r="G28"/>
  <c r="G27"/>
  <c r="G9"/>
  <c r="G8"/>
  <c r="G7"/>
  <c r="G49" i="2"/>
  <c r="G48"/>
  <c r="G47"/>
  <c r="G46"/>
  <c r="G45"/>
  <c r="G39"/>
  <c r="G33"/>
  <c r="G32"/>
  <c r="G31"/>
  <c r="G30"/>
  <c r="G29"/>
  <c r="G28"/>
  <c r="G27"/>
  <c r="G21"/>
  <c r="G20"/>
  <c r="G19"/>
  <c r="G13"/>
  <c r="G12"/>
  <c r="G11"/>
  <c r="G10"/>
  <c r="G9"/>
  <c r="G8"/>
  <c r="G7"/>
  <c r="G38" i="1"/>
  <c r="G37"/>
  <c r="G36"/>
  <c r="G35"/>
  <c r="G34"/>
  <c r="G33"/>
  <c r="G32"/>
  <c r="G31"/>
  <c r="G25"/>
  <c r="G24"/>
  <c r="G23"/>
  <c r="G22"/>
  <c r="G21"/>
  <c r="G20"/>
  <c r="G14"/>
  <c r="G13"/>
  <c r="G12"/>
  <c r="G11"/>
  <c r="G10"/>
  <c r="G9"/>
  <c r="G8"/>
  <c r="G7"/>
  <c r="C29" i="3"/>
  <c r="B29"/>
  <c r="C16"/>
  <c r="B16"/>
  <c r="C40" i="2"/>
  <c r="B40"/>
  <c r="B15" i="1"/>
  <c r="C15"/>
  <c r="B37" i="3"/>
  <c r="C37"/>
  <c r="B22"/>
  <c r="C22"/>
  <c r="B10"/>
  <c r="D7" s="1"/>
  <c r="C10"/>
  <c r="E7" s="1"/>
  <c r="B50" i="2"/>
  <c r="C50"/>
  <c r="B34"/>
  <c r="D28" s="1"/>
  <c r="C34"/>
  <c r="E28" s="1"/>
  <c r="A2"/>
  <c r="B22"/>
  <c r="D20" s="1"/>
  <c r="C22"/>
  <c r="F5" i="24" l="1"/>
  <c r="F12"/>
  <c r="E12"/>
  <c r="F11"/>
  <c r="F10"/>
  <c r="E11"/>
  <c r="F9"/>
  <c r="F15"/>
  <c r="E10"/>
  <c r="E9"/>
  <c r="E15"/>
  <c r="F8"/>
  <c r="F14"/>
  <c r="E5"/>
  <c r="E8"/>
  <c r="E14"/>
  <c r="F7"/>
  <c r="F13"/>
  <c r="E7"/>
  <c r="E13"/>
  <c r="D35" i="3"/>
  <c r="D36"/>
  <c r="E28"/>
  <c r="E9"/>
  <c r="D9"/>
  <c r="E9" i="1"/>
  <c r="D9"/>
  <c r="E47" i="2"/>
  <c r="D47"/>
  <c r="E29"/>
  <c r="D29"/>
  <c r="E46"/>
  <c r="E49"/>
  <c r="D39"/>
  <c r="D33"/>
  <c r="D8" i="3"/>
  <c r="E8"/>
  <c r="E27"/>
  <c r="D27"/>
  <c r="D28"/>
  <c r="E36"/>
  <c r="E35"/>
  <c r="D46" i="2"/>
  <c r="D49"/>
  <c r="E48"/>
  <c r="D48"/>
  <c r="E39"/>
  <c r="E33"/>
  <c r="E21"/>
  <c r="D21"/>
  <c r="E45"/>
  <c r="E27"/>
  <c r="E30"/>
  <c r="E32"/>
  <c r="E20"/>
  <c r="E19"/>
  <c r="D19"/>
  <c r="D31"/>
  <c r="E31"/>
  <c r="D32"/>
  <c r="D30"/>
  <c r="D27"/>
  <c r="D45"/>
  <c r="A2" i="3"/>
  <c r="E34"/>
  <c r="B14" i="2"/>
  <c r="C14"/>
  <c r="B26" i="1"/>
  <c r="C26"/>
  <c r="B39"/>
  <c r="C39"/>
  <c r="E16" i="24" l="1"/>
  <c r="F16"/>
  <c r="E34" i="1"/>
  <c r="D34"/>
  <c r="E24"/>
  <c r="D24"/>
  <c r="E9" i="2"/>
  <c r="D9"/>
  <c r="E40"/>
  <c r="D40"/>
  <c r="D35" i="1"/>
  <c r="E23"/>
  <c r="E25"/>
  <c r="D25"/>
  <c r="D23"/>
  <c r="E37"/>
  <c r="E35"/>
  <c r="E33"/>
  <c r="E36"/>
  <c r="D34" i="3"/>
  <c r="E29"/>
  <c r="D29"/>
  <c r="D50" i="2"/>
  <c r="E50"/>
  <c r="E34"/>
  <c r="D34"/>
  <c r="D8"/>
  <c r="D7"/>
  <c r="D10"/>
  <c r="D12"/>
  <c r="D11"/>
  <c r="D13"/>
  <c r="E7"/>
  <c r="E12"/>
  <c r="E8"/>
  <c r="E11"/>
  <c r="E13"/>
  <c r="E10"/>
  <c r="E32" i="1"/>
  <c r="E31"/>
  <c r="E38"/>
  <c r="D31"/>
  <c r="E8"/>
  <c r="D11"/>
  <c r="D8"/>
  <c r="D7"/>
  <c r="E14"/>
  <c r="E11"/>
  <c r="D10"/>
  <c r="D12"/>
  <c r="D13"/>
  <c r="D14"/>
  <c r="D22"/>
  <c r="E20"/>
  <c r="E21"/>
  <c r="E22"/>
  <c r="D37"/>
  <c r="D32"/>
  <c r="E7"/>
  <c r="D38"/>
  <c r="D33"/>
  <c r="D21"/>
  <c r="D20"/>
  <c r="E10"/>
  <c r="E12"/>
  <c r="D36"/>
  <c r="E13"/>
  <c r="E39" l="1"/>
  <c r="D39"/>
  <c r="E37" i="3"/>
  <c r="D37"/>
  <c r="E10"/>
  <c r="D10"/>
  <c r="E22" i="2"/>
  <c r="D22"/>
  <c r="D15" i="1"/>
  <c r="E15"/>
  <c r="E14" i="2"/>
  <c r="D14"/>
  <c r="D26" i="1"/>
  <c r="E2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<sst xmlns="http://schemas.openxmlformats.org/spreadsheetml/2006/main" count="1559" uniqueCount="160">
  <si>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</si>
  <si>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</si>
  <si>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</si>
  <si>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</si>
  <si>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</si>
  <si>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</si>
  <si>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</si>
  <si>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</si>
  <si>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</si>
  <si>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</si>
  <si>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</si>
  <si>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</si>
  <si>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</si>
  <si>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</si>
  <si>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</si>
  <si>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</si>
  <si>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</si>
  <si>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</si>
  <si>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</si>
  <si>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</si>
  <si>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</si>
  <si>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</si>
  <si>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</si>
  <si>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</si>
  <si>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</si>
  <si>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</si>
  <si>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</si>
  <si>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</si>
  <si>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</si>
  <si>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</si>
  <si>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</si>
  <si>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</si>
  <si>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</si>
  <si>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</si>
  <si>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</si>
  <si>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</si>
  <si>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</si>
  <si>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</si>
  <si>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</si>
  <si>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</si>
  <si>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</si>
  <si>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</si>
  <si>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</si>
  <si>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</si>
  <si>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</si>
  <si>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</si>
  <si>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</si>
  <si>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</si>
  <si>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</si>
  <si>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</si>
  <si>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>BUILDER TRACKING</t>
  </si>
  <si>
    <t>BUILDER</t>
  </si>
  <si>
    <t>DOLLARVOL</t>
  </si>
  <si>
    <t>AVERAGE</t>
  </si>
  <si>
    <t>% OF $$$ VOLUME</t>
  </si>
  <si>
    <t>First American Title</t>
  </si>
  <si>
    <t>SINGLE FAM RES.</t>
  </si>
  <si>
    <t>MINDEN</t>
  </si>
  <si>
    <t>ET</t>
  </si>
  <si>
    <t>NO</t>
  </si>
  <si>
    <t>First Centennial Title</t>
  </si>
  <si>
    <t>GARDNERVILLE</t>
  </si>
  <si>
    <t>3</t>
  </si>
  <si>
    <t>Ticor Title</t>
  </si>
  <si>
    <t>VACANT LAND</t>
  </si>
  <si>
    <t>RLT</t>
  </si>
  <si>
    <t>CONDO/TWNHSE</t>
  </si>
  <si>
    <t>Stewart Title</t>
  </si>
  <si>
    <t>BA</t>
  </si>
  <si>
    <t>ZEPHYR</t>
  </si>
  <si>
    <t>17</t>
  </si>
  <si>
    <t>Calatlantic Title West</t>
  </si>
  <si>
    <t>MCCARRAN</t>
  </si>
  <si>
    <t>LH</t>
  </si>
  <si>
    <t>YES</t>
  </si>
  <si>
    <t>LENNAR RENO LLC</t>
  </si>
  <si>
    <t>Signature Title</t>
  </si>
  <si>
    <t>JML</t>
  </si>
  <si>
    <t>CARSON CITY</t>
  </si>
  <si>
    <t>KDJ</t>
  </si>
  <si>
    <t>RIDGEVIEW</t>
  </si>
  <si>
    <t>20</t>
  </si>
  <si>
    <t>J C VALLEY KNOLLS 2 LLC; J C VALLEY KNOLLS LLC</t>
  </si>
  <si>
    <t>MAYBERRY</t>
  </si>
  <si>
    <t>ASK</t>
  </si>
  <si>
    <t>JC VALLEY KNOLLS LLC</t>
  </si>
  <si>
    <t>KIETZKE</t>
  </si>
  <si>
    <t>TH</t>
  </si>
  <si>
    <t>BEACH CLUB DEVEOPMENT PHASE II LLC</t>
  </si>
  <si>
    <t>JMS</t>
  </si>
  <si>
    <t>Toiyabe Title</t>
  </si>
  <si>
    <t>MB</t>
  </si>
  <si>
    <t>BEACH CLUB DEVELOPMENT PHASE II LLC</t>
  </si>
  <si>
    <t>23</t>
  </si>
  <si>
    <t>JC VALLEY KNOLLS 2 LLC</t>
  </si>
  <si>
    <t>2-4 PLEX</t>
  </si>
  <si>
    <t>Landmark Title</t>
  </si>
  <si>
    <t>PLUMB</t>
  </si>
  <si>
    <t>DP</t>
  </si>
  <si>
    <t>MOBILE HOME</t>
  </si>
  <si>
    <t>SAB</t>
  </si>
  <si>
    <t>DC</t>
  </si>
  <si>
    <t>INCLINE</t>
  </si>
  <si>
    <t>VD</t>
  </si>
  <si>
    <t>JP</t>
  </si>
  <si>
    <t>TL KINGSBURY ESTATES</t>
  </si>
  <si>
    <t>DKC</t>
  </si>
  <si>
    <t>T L KINGSBURY ESTATES</t>
  </si>
  <si>
    <t>5</t>
  </si>
  <si>
    <t>DAMONTE</t>
  </si>
  <si>
    <t>24</t>
  </si>
  <si>
    <t>COMMERCIAL</t>
  </si>
  <si>
    <t>CARTER HILL HOMES, LLC</t>
  </si>
  <si>
    <t>BEACH CLUB DEVELOPMENT II LLC</t>
  </si>
  <si>
    <t>J C VALLEY KNOLLS 2 LLC</t>
  </si>
  <si>
    <t>NF</t>
  </si>
  <si>
    <t>AMG</t>
  </si>
  <si>
    <t>1420-34-601-016</t>
  </si>
  <si>
    <t>1419-34-002-005</t>
  </si>
  <si>
    <t>HARD MONEY</t>
  </si>
  <si>
    <t>STRACK, SUSAN ANN</t>
  </si>
  <si>
    <t>1220-21-110-007</t>
  </si>
  <si>
    <t>FHA</t>
  </si>
  <si>
    <t>GUILD MORTGAGE COMPANY LLC</t>
  </si>
  <si>
    <t>1220-03-311-012</t>
  </si>
  <si>
    <t>MOVEMENT MORTGAGE LLC</t>
  </si>
  <si>
    <t>1318-23-315-015</t>
  </si>
  <si>
    <t>CONSTRUCTION</t>
  </si>
  <si>
    <t>US BANK NA</t>
  </si>
  <si>
    <t>1419-12-511-018</t>
  </si>
  <si>
    <t>WALKER, EDWARD LAWRENCE TRUSTEE; WALKER, SUSAN LEE TRUSTEE; WALKER FAMILY TRUST; WALKER, SUSAN L; WALKER, BRIAN P; KAGEN, MICHAEL J</t>
  </si>
  <si>
    <t>1320-32-613-019</t>
  </si>
  <si>
    <t>LIPPARELLI, BARRY W TRUSTEE; LIPPARELLI, LYNN M TRUSTEE; LIPPARELLI FAMILY 1991 TRUST; LIPPARELLI, DENNIS S TRUSTEE; LIPPARELLI, KERRY TRUSTEE; LIPPARELLI, DENNIS S FAMILY TRUST</t>
  </si>
  <si>
    <t>1420-06-310-029</t>
  </si>
  <si>
    <t>CALCON MUTUAL MORTGAGE LLC; ONETRUST HOME LOANS</t>
  </si>
  <si>
    <t>1420-28-212-020</t>
  </si>
  <si>
    <t>CONVENTIONAL</t>
  </si>
  <si>
    <t>1420-33-213-024</t>
  </si>
  <si>
    <t>GREATER NEVADA MORTGAGE</t>
  </si>
  <si>
    <t>0922-00-001-005</t>
  </si>
  <si>
    <t>FRADE FAMILY TRUST; ANKER, ALTON; ANKER, SUE; WILLOW STAY II LLC</t>
  </si>
  <si>
    <t>1320-30-718-021</t>
  </si>
  <si>
    <t>C &amp; F LAND &amp; CATTLE LLC</t>
  </si>
  <si>
    <t>1022-13-001-022</t>
  </si>
  <si>
    <t>SIMON PROPERTIES LLC</t>
  </si>
  <si>
    <t>ALL PRO FUNDING V LLC</t>
  </si>
  <si>
    <t>Reporting Period: JUNE, 2024</t>
  </si>
  <si>
    <t>CAL</t>
  </si>
  <si>
    <t>FA</t>
  </si>
  <si>
    <t>FC</t>
  </si>
  <si>
    <t>LT</t>
  </si>
  <si>
    <t>SIG</t>
  </si>
  <si>
    <t>ST</t>
  </si>
  <si>
    <t>TI</t>
  </si>
  <si>
    <t>TT</t>
  </si>
  <si>
    <t>Deed Subdivider</t>
  </si>
  <si>
    <t>Deed</t>
  </si>
  <si>
    <t>Deed of Trust</t>
  </si>
  <si>
    <t>NO COMMERCIAL LOANS THIS MONTH</t>
  </si>
  <si>
    <t>NO HOME EQUITY/CREDIT LINE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</si>
</sst>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57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" fillId="0" borderId="0" xfId="11"/>
    <xf numFmtId="0" fontId="18" fillId="0" borderId="0" xfId="11" applyFont="1"/>
    <xf numFmtId="0" fontId="16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64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0" fontId="16" fillId="0" borderId="8" xfId="0" applyNumberFormat="1" applyFont="1" applyBorder="1" applyAlignment="1">
      <alignment horizontal="right"/>
    </xf>
    <xf numFmtId="164" fontId="16" fillId="0" borderId="6" xfId="5" applyNumberFormat="1" applyFont="1" applyFill="1" applyBorder="1" applyAlignment="1">
      <alignment wrapText="1"/>
    </xf>
    <xf numFmtId="0" fontId="16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  <xf numFmtId="0" fontId="17" fillId="0" borderId="18" xfId="12" applyFont="1" applyFill="1" applyBorder="1" applyAlignment="1">
      <alignment wrapText="1"/>
    </xf>
    <xf numFmtId="0" fontId="17" fillId="0" borderId="18" xfId="12" applyFont="1" applyFill="1" applyBorder="1" applyAlignment="1">
      <alignment horizontal="right" wrapText="1"/>
    </xf>
    <xf numFmtId="165" fontId="17" fillId="0" borderId="18" xfId="12" applyNumberFormat="1" applyFont="1" applyFill="1" applyBorder="1" applyAlignment="1">
      <alignment horizontal="right" wrapText="1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First Centennial Title</c:v>
                </c:pt>
                <c:pt idx="1">
                  <c:v>First American Title</c:v>
                </c:pt>
                <c:pt idx="2">
                  <c:v>Stewart Title</c:v>
                </c:pt>
                <c:pt idx="3">
                  <c:v>Ticor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  <c:pt idx="7">
                  <c:v>Landmark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42</c:v>
                </c:pt>
                <c:pt idx="1">
                  <c:v>20</c:v>
                </c:pt>
                <c:pt idx="2">
                  <c:v>14</c:v>
                </c:pt>
                <c:pt idx="3">
                  <c:v>13</c:v>
                </c:pt>
                <c:pt idx="4">
                  <c:v>11</c:v>
                </c:pt>
                <c:pt idx="5">
                  <c:v>6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10827776"/>
        <c:axId val="111353216"/>
        <c:axId val="0"/>
      </c:bar3DChart>
      <c:catAx>
        <c:axId val="110827776"/>
        <c:scaling>
          <c:orientation val="minMax"/>
        </c:scaling>
        <c:axPos val="b"/>
        <c:numFmt formatCode="General" sourceLinked="1"/>
        <c:majorTickMark val="none"/>
        <c:tickLblPos val="nextTo"/>
        <c:crossAx val="111353216"/>
        <c:crosses val="autoZero"/>
        <c:auto val="1"/>
        <c:lblAlgn val="ctr"/>
        <c:lblOffset val="100"/>
      </c:catAx>
      <c:valAx>
        <c:axId val="1113532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08277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STATS'!$A$20:$A$25</c:f>
              <c:strCache>
                <c:ptCount val="6"/>
                <c:pt idx="0">
                  <c:v>Ticor Title</c:v>
                </c:pt>
                <c:pt idx="1">
                  <c:v>First American Title</c:v>
                </c:pt>
                <c:pt idx="2">
                  <c:v>Stewart Title</c:v>
                </c:pt>
                <c:pt idx="3">
                  <c:v>Signature Title</c:v>
                </c:pt>
                <c:pt idx="4">
                  <c:v>Toiyabe Title</c:v>
                </c:pt>
                <c:pt idx="5">
                  <c:v>First Centennial Title</c:v>
                </c:pt>
              </c:strCache>
            </c:strRef>
          </c:cat>
          <c:val>
            <c:numRef>
              <c:f>'OVERALL STATS'!$B$20:$B$25</c:f>
              <c:numCache>
                <c:formatCode>0</c:formatCode>
                <c:ptCount val="6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hape val="box"/>
        <c:axId val="112563712"/>
        <c:axId val="112565248"/>
        <c:axId val="0"/>
      </c:bar3DChart>
      <c:catAx>
        <c:axId val="112563712"/>
        <c:scaling>
          <c:orientation val="minMax"/>
        </c:scaling>
        <c:axPos val="b"/>
        <c:numFmt formatCode="General" sourceLinked="1"/>
        <c:majorTickMark val="none"/>
        <c:tickLblPos val="nextTo"/>
        <c:crossAx val="112565248"/>
        <c:crosses val="autoZero"/>
        <c:auto val="1"/>
        <c:lblAlgn val="ctr"/>
        <c:lblOffset val="100"/>
      </c:catAx>
      <c:valAx>
        <c:axId val="1125652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25637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STATS'!$A$31:$A$38</c:f>
              <c:strCache>
                <c:ptCount val="8"/>
                <c:pt idx="0">
                  <c:v>First Centennial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Stewart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  <c:pt idx="7">
                  <c:v>Landmark Title</c:v>
                </c:pt>
              </c:strCache>
            </c:strRef>
          </c:cat>
          <c:val>
            <c:numRef>
              <c:f>'OVERALL STATS'!$B$31:$B$38</c:f>
              <c:numCache>
                <c:formatCode>0</c:formatCode>
                <c:ptCount val="8"/>
                <c:pt idx="0">
                  <c:v>43</c:v>
                </c:pt>
                <c:pt idx="1">
                  <c:v>22</c:v>
                </c:pt>
                <c:pt idx="2">
                  <c:v>19</c:v>
                </c:pt>
                <c:pt idx="3">
                  <c:v>16</c:v>
                </c:pt>
                <c:pt idx="4">
                  <c:v>12</c:v>
                </c:pt>
                <c:pt idx="5">
                  <c:v>7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12583424"/>
        <c:axId val="112584960"/>
        <c:axId val="0"/>
      </c:bar3DChart>
      <c:catAx>
        <c:axId val="112583424"/>
        <c:scaling>
          <c:orientation val="minMax"/>
        </c:scaling>
        <c:axPos val="b"/>
        <c:numFmt formatCode="General" sourceLinked="1"/>
        <c:majorTickMark val="none"/>
        <c:tickLblPos val="nextTo"/>
        <c:crossAx val="112584960"/>
        <c:crosses val="autoZero"/>
        <c:auto val="1"/>
        <c:lblAlgn val="ctr"/>
        <c:lblOffset val="100"/>
      </c:catAx>
      <c:valAx>
        <c:axId val="1125849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25834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First Centennial Title</c:v>
                </c:pt>
                <c:pt idx="1">
                  <c:v>First American Title</c:v>
                </c:pt>
                <c:pt idx="2">
                  <c:v>Stewart Title</c:v>
                </c:pt>
                <c:pt idx="3">
                  <c:v>Ticor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  <c:pt idx="7">
                  <c:v>Landmark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29756890</c:v>
                </c:pt>
                <c:pt idx="1">
                  <c:v>23428127</c:v>
                </c:pt>
                <c:pt idx="2">
                  <c:v>11748000</c:v>
                </c:pt>
                <c:pt idx="3">
                  <c:v>9563325</c:v>
                </c:pt>
                <c:pt idx="4">
                  <c:v>28700000</c:v>
                </c:pt>
                <c:pt idx="5">
                  <c:v>3180900</c:v>
                </c:pt>
                <c:pt idx="6">
                  <c:v>559950</c:v>
                </c:pt>
                <c:pt idx="7">
                  <c:v>534000</c:v>
                </c:pt>
              </c:numCache>
            </c:numRef>
          </c:val>
        </c:ser>
        <c:shape val="box"/>
        <c:axId val="112898048"/>
        <c:axId val="112899584"/>
        <c:axId val="0"/>
      </c:bar3DChart>
      <c:catAx>
        <c:axId val="112898048"/>
        <c:scaling>
          <c:orientation val="minMax"/>
        </c:scaling>
        <c:axPos val="b"/>
        <c:numFmt formatCode="General" sourceLinked="1"/>
        <c:majorTickMark val="none"/>
        <c:tickLblPos val="nextTo"/>
        <c:crossAx val="112899584"/>
        <c:crosses val="autoZero"/>
        <c:auto val="1"/>
        <c:lblAlgn val="ctr"/>
        <c:lblOffset val="100"/>
      </c:catAx>
      <c:valAx>
        <c:axId val="1128995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2898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STATS'!$A$20:$A$25</c:f>
              <c:strCache>
                <c:ptCount val="6"/>
                <c:pt idx="0">
                  <c:v>Ticor Title</c:v>
                </c:pt>
                <c:pt idx="1">
                  <c:v>First American Title</c:v>
                </c:pt>
                <c:pt idx="2">
                  <c:v>Stewart Title</c:v>
                </c:pt>
                <c:pt idx="3">
                  <c:v>Signature Title</c:v>
                </c:pt>
                <c:pt idx="4">
                  <c:v>Toiyabe Title</c:v>
                </c:pt>
                <c:pt idx="5">
                  <c:v>First Centennial Title</c:v>
                </c:pt>
              </c:strCache>
            </c:strRef>
          </c:cat>
          <c:val>
            <c:numRef>
              <c:f>'OVERALL STATS'!$C$20:$C$25</c:f>
              <c:numCache>
                <c:formatCode>"$"#,##0</c:formatCode>
                <c:ptCount val="6"/>
                <c:pt idx="0">
                  <c:v>4820500</c:v>
                </c:pt>
                <c:pt idx="1">
                  <c:v>1566300</c:v>
                </c:pt>
                <c:pt idx="2">
                  <c:v>475000</c:v>
                </c:pt>
                <c:pt idx="3">
                  <c:v>13070000</c:v>
                </c:pt>
                <c:pt idx="4">
                  <c:v>731250</c:v>
                </c:pt>
                <c:pt idx="5">
                  <c:v>423280</c:v>
                </c:pt>
              </c:numCache>
            </c:numRef>
          </c:val>
        </c:ser>
        <c:shape val="box"/>
        <c:axId val="112925696"/>
        <c:axId val="112927488"/>
        <c:axId val="0"/>
      </c:bar3DChart>
      <c:catAx>
        <c:axId val="112925696"/>
        <c:scaling>
          <c:orientation val="minMax"/>
        </c:scaling>
        <c:axPos val="b"/>
        <c:numFmt formatCode="General" sourceLinked="1"/>
        <c:majorTickMark val="none"/>
        <c:tickLblPos val="nextTo"/>
        <c:crossAx val="112927488"/>
        <c:crosses val="autoZero"/>
        <c:auto val="1"/>
        <c:lblAlgn val="ctr"/>
        <c:lblOffset val="100"/>
      </c:catAx>
      <c:valAx>
        <c:axId val="1129274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29256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STATS'!$A$31:$A$38</c:f>
              <c:strCache>
                <c:ptCount val="8"/>
                <c:pt idx="0">
                  <c:v>First Centennial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Stewart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  <c:pt idx="7">
                  <c:v>Landmark Title</c:v>
                </c:pt>
              </c:strCache>
            </c:strRef>
          </c:cat>
          <c:val>
            <c:numRef>
              <c:f>'OVERALL STATS'!$C$31:$C$38</c:f>
              <c:numCache>
                <c:formatCode>"$"#,##0</c:formatCode>
                <c:ptCount val="8"/>
                <c:pt idx="0">
                  <c:v>30180170</c:v>
                </c:pt>
                <c:pt idx="1">
                  <c:v>24994427</c:v>
                </c:pt>
                <c:pt idx="2">
                  <c:v>14383825</c:v>
                </c:pt>
                <c:pt idx="3">
                  <c:v>12223000</c:v>
                </c:pt>
                <c:pt idx="4">
                  <c:v>41770000</c:v>
                </c:pt>
                <c:pt idx="5">
                  <c:v>3912150</c:v>
                </c:pt>
                <c:pt idx="6">
                  <c:v>559950</c:v>
                </c:pt>
                <c:pt idx="7">
                  <c:v>534000</c:v>
                </c:pt>
              </c:numCache>
            </c:numRef>
          </c:val>
        </c:ser>
        <c:shape val="box"/>
        <c:axId val="112945408"/>
        <c:axId val="112959488"/>
        <c:axId val="0"/>
      </c:bar3DChart>
      <c:catAx>
        <c:axId val="112945408"/>
        <c:scaling>
          <c:orientation val="minMax"/>
        </c:scaling>
        <c:axPos val="b"/>
        <c:numFmt formatCode="General" sourceLinked="1"/>
        <c:majorTickMark val="none"/>
        <c:tickLblPos val="nextTo"/>
        <c:crossAx val="112959488"/>
        <c:crosses val="autoZero"/>
        <c:auto val="1"/>
        <c:lblAlgn val="ctr"/>
        <c:lblOffset val="100"/>
      </c:catAx>
      <c:valAx>
        <c:axId val="1129594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29454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43</xdr:row>
      <xdr:rowOff>9525</xdr:rowOff>
    </xdr:from>
    <xdr:to>
      <xdr:col>6</xdr:col>
      <xdr:colOff>1152524</xdr:colOff>
      <xdr:row>60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61</xdr:row>
      <xdr:rowOff>19050</xdr:rowOff>
    </xdr:from>
    <xdr:to>
      <xdr:col>6</xdr:col>
      <xdr:colOff>1152524</xdr:colOff>
      <xdr:row>78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79</xdr:row>
      <xdr:rowOff>0</xdr:rowOff>
    </xdr:from>
    <xdr:to>
      <xdr:col>6</xdr:col>
      <xdr:colOff>1143000</xdr:colOff>
      <xdr:row>95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43</xdr:row>
      <xdr:rowOff>0</xdr:rowOff>
    </xdr:from>
    <xdr:to>
      <xdr:col>20</xdr:col>
      <xdr:colOff>190500</xdr:colOff>
      <xdr:row>59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61</xdr:row>
      <xdr:rowOff>9525</xdr:rowOff>
    </xdr:from>
    <xdr:to>
      <xdr:col>20</xdr:col>
      <xdr:colOff>190499</xdr:colOff>
      <xdr:row>78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79</xdr:row>
      <xdr:rowOff>9525</xdr:rowOff>
    </xdr:from>
    <xdr:to>
      <xdr:col>20</xdr:col>
      <xdr:colOff>180974</xdr:colOff>
      <xdr:row>96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475.339246643518" createdVersion="3" refreshedVersion="3" minRefreshableVersion="3" recordCount="108">
  <cacheSource type="worksheet">
    <worksheetSource name="Table5"/>
  </cacheSource>
  <cacheFields count="10">
    <cacheField name="FULLNAME" numFmtId="0">
      <sharedItems containsBlank="1" count="9">
        <s v="Calatlantic Title West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2">
        <s v="MCCARRAN"/>
        <s v="MINDEN"/>
        <s v="KIETZKE"/>
        <s v="INCLINE"/>
        <s v="ZEPHYR"/>
        <s v="GARDNERVILLE"/>
        <s v="DAMONTE"/>
        <s v="RIDGEVIEW"/>
        <s v="CARSON CITY"/>
        <s v="PLUMB"/>
        <s v="MAYBERRY"/>
        <m u="1"/>
      </sharedItems>
    </cacheField>
    <cacheField name="EO" numFmtId="0">
      <sharedItems containsBlank="1" count="25">
        <s v="LH"/>
        <s v="ET"/>
        <s v="JP"/>
        <s v="VD"/>
        <s v="17"/>
        <s v="3"/>
        <s v="24"/>
        <s v="20"/>
        <s v="5"/>
        <s v="23"/>
        <s v="DP"/>
        <s v="JML"/>
        <s v="NF"/>
        <s v="BA"/>
        <s v="AMG"/>
        <s v="KDJ"/>
        <s v="ASK"/>
        <s v="TH"/>
        <s v="JMS"/>
        <s v="DC"/>
        <s v="SAB"/>
        <s v="RLT"/>
        <s v="DKC"/>
        <s v="MB"/>
        <m u="1"/>
      </sharedItems>
    </cacheField>
    <cacheField name="PROPTYPE" numFmtId="0">
      <sharedItems containsBlank="1" count="7">
        <s v="SINGLE FAM RES."/>
        <s v="CONDO/TWNHSE"/>
        <s v="MOBILE HOME"/>
        <s v="VACANT LAND"/>
        <s v="2-4 PLEX"/>
        <s v="COMMERCIAL"/>
        <m u="1"/>
      </sharedItems>
    </cacheField>
    <cacheField name="DOCNUM" numFmtId="0">
      <sharedItems containsSemiMixedTypes="0" containsString="0" containsNumber="1" containsInteger="1" minValue="1008700" maxValue="1009587"/>
    </cacheField>
    <cacheField name="AMOUNT" numFmtId="165">
      <sharedItems containsSemiMixedTypes="0" containsString="0" containsNumber="1" containsInteger="1" minValue="125000" maxValue="1135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6-03T00:00:00" maxDate="2024-06-29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475.339355902775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ignature Title"/>
        <s v="Stewart Title"/>
        <s v="Ticor Title"/>
        <s v="Toiyabe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FHA"/>
        <s v="HARD MONEY"/>
        <s v="CONSTRUCTION"/>
        <s v="CONVENTIONAL"/>
        <m/>
        <s v="SBA" u="1"/>
        <s v="VA" u="1"/>
        <s v="CREDIT LINE" u="1"/>
        <s v="HOME EQUITY" u="1"/>
        <s v="COMMERCIAL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1008798" maxValue="1009552"/>
    </cacheField>
    <cacheField name="AMOUNT" numFmtId="165">
      <sharedItems containsString="0" containsBlank="1" containsNumber="1" containsInteger="1" minValue="98000" maxValue="13070000"/>
    </cacheField>
    <cacheField name="RECDATE" numFmtId="14">
      <sharedItems containsNonDate="0" containsDate="1" containsString="0" containsBlank="1" minDate="2024-06-06T00:00:00" maxDate="2024-06-29T00:00:00"/>
    </cacheField>
    <cacheField name="LENDER" numFmtId="0">
      <sharedItems containsBlank="1" count="110">
        <s v="GUILD MORTGAGE COMPANY LLC"/>
        <s v="STRACK, SUSAN ANN"/>
        <s v="MOVEMENT MORTGAGE LLC"/>
        <s v="US BANK NA"/>
        <s v="LIPPARELLI, BARRY W TRUSTEE; LIPPARELLI, LYNN M TRUSTEE; LIPPARELLI FAMILY 1991 TRUST; LIPPARELLI, DENNIS S TRUSTEE; LIPPARELLI, KERRY TRUSTEE; LIPPARELLI, DENNIS S FAMILY TRUST"/>
        <s v="WALKER, EDWARD LAWRENCE TRUSTEE; WALKER, SUSAN LEE TRUSTEE; WALKER FAMILY TRUST; WALKER, SUSAN L; WALKER, BRIAN P; KAGEN, MICHAEL J"/>
        <s v="SIMON PROPERTIES LLC"/>
        <s v="C &amp; F LAND &amp; CATTLE LLC"/>
        <s v="FRADE FAMILY TRUST; ANKER, ALTON; ANKER, SUE; WILLOW STAY II LLC"/>
        <s v="GREATER NEVADA MORTGAGE"/>
        <s v="CALCON MUTUAL MORTGAGE LLC; ONETRUST HOME LOANS"/>
        <s v="ALL PRO FUNDING V LLC"/>
        <m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8">
  <r>
    <x v="0"/>
    <s v="CAL"/>
    <x v="0"/>
    <x v="0"/>
    <x v="0"/>
    <n v="1008803"/>
    <n v="559950"/>
    <x v="0"/>
    <s v="YES"/>
    <d v="2024-06-06T00:00:00"/>
  </r>
  <r>
    <x v="1"/>
    <s v="FA"/>
    <x v="1"/>
    <x v="1"/>
    <x v="0"/>
    <n v="1009172"/>
    <n v="1800000"/>
    <x v="1"/>
    <s v="YES"/>
    <d v="2024-06-17T00:00:00"/>
  </r>
  <r>
    <x v="1"/>
    <s v="FA"/>
    <x v="1"/>
    <x v="1"/>
    <x v="1"/>
    <n v="1009288"/>
    <n v="496000"/>
    <x v="1"/>
    <s v="YES"/>
    <d v="2024-06-21T00:00:00"/>
  </r>
  <r>
    <x v="1"/>
    <s v="FA"/>
    <x v="1"/>
    <x v="1"/>
    <x v="1"/>
    <n v="1008735"/>
    <n v="3738150"/>
    <x v="0"/>
    <s v="YES"/>
    <d v="2024-06-04T00:00:00"/>
  </r>
  <r>
    <x v="1"/>
    <s v="FA"/>
    <x v="2"/>
    <x v="2"/>
    <x v="0"/>
    <n v="1009123"/>
    <n v="676900"/>
    <x v="0"/>
    <s v="YES"/>
    <d v="2024-06-14T00:00:00"/>
  </r>
  <r>
    <x v="1"/>
    <s v="FA"/>
    <x v="1"/>
    <x v="1"/>
    <x v="2"/>
    <n v="1009363"/>
    <n v="369000"/>
    <x v="1"/>
    <s v="YES"/>
    <d v="2024-06-24T00:00:00"/>
  </r>
  <r>
    <x v="1"/>
    <s v="FA"/>
    <x v="2"/>
    <x v="2"/>
    <x v="0"/>
    <n v="1009214"/>
    <n v="664900"/>
    <x v="0"/>
    <s v="YES"/>
    <d v="2024-06-18T00:00:00"/>
  </r>
  <r>
    <x v="1"/>
    <s v="FA"/>
    <x v="1"/>
    <x v="1"/>
    <x v="0"/>
    <n v="1008736"/>
    <n v="475000"/>
    <x v="1"/>
    <s v="YES"/>
    <d v="2024-06-04T00:00:00"/>
  </r>
  <r>
    <x v="1"/>
    <s v="FA"/>
    <x v="1"/>
    <x v="1"/>
    <x v="1"/>
    <n v="1009385"/>
    <n v="1721304"/>
    <x v="0"/>
    <s v="YES"/>
    <d v="2024-06-24T00:00:00"/>
  </r>
  <r>
    <x v="1"/>
    <s v="FA"/>
    <x v="1"/>
    <x v="1"/>
    <x v="0"/>
    <n v="1009404"/>
    <n v="1400000"/>
    <x v="1"/>
    <s v="YES"/>
    <d v="2024-06-25T00:00:00"/>
  </r>
  <r>
    <x v="1"/>
    <s v="FA"/>
    <x v="1"/>
    <x v="1"/>
    <x v="0"/>
    <n v="1008922"/>
    <n v="669000"/>
    <x v="1"/>
    <s v="YES"/>
    <d v="2024-06-10T00:00:00"/>
  </r>
  <r>
    <x v="1"/>
    <s v="FA"/>
    <x v="1"/>
    <x v="1"/>
    <x v="0"/>
    <n v="1008732"/>
    <n v="522000"/>
    <x v="1"/>
    <s v="YES"/>
    <d v="2024-06-04T00:00:00"/>
  </r>
  <r>
    <x v="1"/>
    <s v="FA"/>
    <x v="1"/>
    <x v="1"/>
    <x v="3"/>
    <n v="1009176"/>
    <n v="375000"/>
    <x v="1"/>
    <s v="YES"/>
    <d v="2024-06-17T00:00:00"/>
  </r>
  <r>
    <x v="1"/>
    <s v="FA"/>
    <x v="1"/>
    <x v="1"/>
    <x v="0"/>
    <n v="1008872"/>
    <n v="1090000"/>
    <x v="1"/>
    <s v="YES"/>
    <d v="2024-06-07T00:00:00"/>
  </r>
  <r>
    <x v="1"/>
    <s v="FA"/>
    <x v="2"/>
    <x v="2"/>
    <x v="0"/>
    <n v="1009492"/>
    <n v="658071"/>
    <x v="0"/>
    <s v="YES"/>
    <d v="2024-06-27T00:00:00"/>
  </r>
  <r>
    <x v="1"/>
    <s v="FA"/>
    <x v="1"/>
    <x v="1"/>
    <x v="4"/>
    <n v="1009053"/>
    <n v="581000"/>
    <x v="1"/>
    <s v="YES"/>
    <d v="2024-06-13T00:00:00"/>
  </r>
  <r>
    <x v="1"/>
    <s v="FA"/>
    <x v="2"/>
    <x v="2"/>
    <x v="0"/>
    <n v="1009514"/>
    <n v="712073"/>
    <x v="0"/>
    <s v="YES"/>
    <d v="2024-06-27T00:00:00"/>
  </r>
  <r>
    <x v="1"/>
    <s v="FA"/>
    <x v="1"/>
    <x v="1"/>
    <x v="1"/>
    <n v="1009007"/>
    <n v="3514820"/>
    <x v="0"/>
    <s v="YES"/>
    <d v="2024-06-12T00:00:00"/>
  </r>
  <r>
    <x v="1"/>
    <s v="FA"/>
    <x v="1"/>
    <x v="1"/>
    <x v="0"/>
    <n v="1008920"/>
    <n v="480000"/>
    <x v="1"/>
    <s v="YES"/>
    <d v="2024-06-10T00:00:00"/>
  </r>
  <r>
    <x v="1"/>
    <s v="FA"/>
    <x v="1"/>
    <x v="1"/>
    <x v="1"/>
    <n v="1009587"/>
    <n v="2149909"/>
    <x v="0"/>
    <s v="YES"/>
    <d v="2024-06-28T00:00:00"/>
  </r>
  <r>
    <x v="1"/>
    <s v="FA"/>
    <x v="3"/>
    <x v="3"/>
    <x v="0"/>
    <n v="1009117"/>
    <n v="1335000"/>
    <x v="1"/>
    <s v="YES"/>
    <d v="2024-06-14T00:00:00"/>
  </r>
  <r>
    <x v="2"/>
    <s v="FC"/>
    <x v="4"/>
    <x v="4"/>
    <x v="0"/>
    <n v="1008953"/>
    <n v="1950000"/>
    <x v="1"/>
    <s v="YES"/>
    <d v="2024-06-11T00:00:00"/>
  </r>
  <r>
    <x v="2"/>
    <s v="FC"/>
    <x v="5"/>
    <x v="5"/>
    <x v="3"/>
    <n v="1008984"/>
    <n v="278000"/>
    <x v="1"/>
    <s v="YES"/>
    <d v="2024-06-12T00:00:00"/>
  </r>
  <r>
    <x v="2"/>
    <s v="FC"/>
    <x v="6"/>
    <x v="6"/>
    <x v="0"/>
    <n v="1009267"/>
    <n v="1285000"/>
    <x v="1"/>
    <s v="YES"/>
    <d v="2024-06-20T00:00:00"/>
  </r>
  <r>
    <x v="2"/>
    <s v="FC"/>
    <x v="7"/>
    <x v="7"/>
    <x v="0"/>
    <n v="1009044"/>
    <n v="546990"/>
    <x v="0"/>
    <s v="YES"/>
    <d v="2024-06-13T00:00:00"/>
  </r>
  <r>
    <x v="2"/>
    <s v="FC"/>
    <x v="7"/>
    <x v="8"/>
    <x v="0"/>
    <n v="1009259"/>
    <n v="524000"/>
    <x v="1"/>
    <s v="YES"/>
    <d v="2024-06-20T00:00:00"/>
  </r>
  <r>
    <x v="2"/>
    <s v="FC"/>
    <x v="5"/>
    <x v="5"/>
    <x v="0"/>
    <n v="1009099"/>
    <n v="410000"/>
    <x v="1"/>
    <s v="YES"/>
    <d v="2024-06-14T00:00:00"/>
  </r>
  <r>
    <x v="2"/>
    <s v="FC"/>
    <x v="8"/>
    <x v="9"/>
    <x v="0"/>
    <n v="1009253"/>
    <n v="464000"/>
    <x v="1"/>
    <s v="YES"/>
    <d v="2024-06-20T00:00:00"/>
  </r>
  <r>
    <x v="2"/>
    <s v="FC"/>
    <x v="8"/>
    <x v="9"/>
    <x v="0"/>
    <n v="1009013"/>
    <n v="950000"/>
    <x v="1"/>
    <s v="YES"/>
    <d v="2024-06-12T00:00:00"/>
  </r>
  <r>
    <x v="2"/>
    <s v="FC"/>
    <x v="5"/>
    <x v="5"/>
    <x v="0"/>
    <n v="1009219"/>
    <n v="629000"/>
    <x v="1"/>
    <s v="YES"/>
    <d v="2024-06-18T00:00:00"/>
  </r>
  <r>
    <x v="2"/>
    <s v="FC"/>
    <x v="5"/>
    <x v="5"/>
    <x v="0"/>
    <n v="1008986"/>
    <n v="537000"/>
    <x v="1"/>
    <s v="YES"/>
    <d v="2024-06-12T00:00:00"/>
  </r>
  <r>
    <x v="2"/>
    <s v="FC"/>
    <x v="7"/>
    <x v="7"/>
    <x v="0"/>
    <n v="1009203"/>
    <n v="628500"/>
    <x v="0"/>
    <s v="YES"/>
    <d v="2024-06-18T00:00:00"/>
  </r>
  <r>
    <x v="2"/>
    <s v="FC"/>
    <x v="5"/>
    <x v="5"/>
    <x v="0"/>
    <n v="1009301"/>
    <n v="560000"/>
    <x v="1"/>
    <s v="YES"/>
    <d v="2024-06-21T00:00:00"/>
  </r>
  <r>
    <x v="2"/>
    <s v="FC"/>
    <x v="7"/>
    <x v="7"/>
    <x v="1"/>
    <n v="1008760"/>
    <n v="398990"/>
    <x v="0"/>
    <s v="YES"/>
    <d v="2024-06-05T00:00:00"/>
  </r>
  <r>
    <x v="2"/>
    <s v="FC"/>
    <x v="5"/>
    <x v="5"/>
    <x v="3"/>
    <n v="1008992"/>
    <n v="145000"/>
    <x v="1"/>
    <s v="YES"/>
    <d v="2024-06-12T00:00:00"/>
  </r>
  <r>
    <x v="2"/>
    <s v="FC"/>
    <x v="5"/>
    <x v="5"/>
    <x v="3"/>
    <n v="1008985"/>
    <n v="278000"/>
    <x v="1"/>
    <s v="YES"/>
    <d v="2024-06-12T00:00:00"/>
  </r>
  <r>
    <x v="2"/>
    <s v="FC"/>
    <x v="5"/>
    <x v="5"/>
    <x v="0"/>
    <n v="1008951"/>
    <n v="625000"/>
    <x v="1"/>
    <s v="YES"/>
    <d v="2024-06-11T00:00:00"/>
  </r>
  <r>
    <x v="2"/>
    <s v="FC"/>
    <x v="5"/>
    <x v="5"/>
    <x v="0"/>
    <n v="1009251"/>
    <n v="535000"/>
    <x v="1"/>
    <s v="YES"/>
    <d v="2024-06-20T00:00:00"/>
  </r>
  <r>
    <x v="2"/>
    <s v="FC"/>
    <x v="4"/>
    <x v="4"/>
    <x v="0"/>
    <n v="1008822"/>
    <n v="652000"/>
    <x v="1"/>
    <s v="YES"/>
    <d v="2024-06-06T00:00:00"/>
  </r>
  <r>
    <x v="2"/>
    <s v="FC"/>
    <x v="5"/>
    <x v="5"/>
    <x v="0"/>
    <n v="1008873"/>
    <n v="700000"/>
    <x v="1"/>
    <s v="YES"/>
    <d v="2024-06-07T00:00:00"/>
  </r>
  <r>
    <x v="2"/>
    <s v="FC"/>
    <x v="8"/>
    <x v="9"/>
    <x v="0"/>
    <n v="1009528"/>
    <n v="485000"/>
    <x v="1"/>
    <s v="YES"/>
    <d v="2024-06-28T00:00:00"/>
  </r>
  <r>
    <x v="2"/>
    <s v="FC"/>
    <x v="5"/>
    <x v="5"/>
    <x v="0"/>
    <n v="1009519"/>
    <n v="400000"/>
    <x v="1"/>
    <s v="YES"/>
    <d v="2024-06-27T00:00:00"/>
  </r>
  <r>
    <x v="2"/>
    <s v="FC"/>
    <x v="7"/>
    <x v="7"/>
    <x v="1"/>
    <n v="1009505"/>
    <n v="399990"/>
    <x v="0"/>
    <s v="YES"/>
    <d v="2024-06-27T00:00:00"/>
  </r>
  <r>
    <x v="2"/>
    <s v="FC"/>
    <x v="4"/>
    <x v="4"/>
    <x v="0"/>
    <n v="1009497"/>
    <n v="2070000"/>
    <x v="1"/>
    <s v="YES"/>
    <d v="2024-06-27T00:00:00"/>
  </r>
  <r>
    <x v="2"/>
    <s v="FC"/>
    <x v="5"/>
    <x v="5"/>
    <x v="0"/>
    <n v="1008877"/>
    <n v="1000000"/>
    <x v="1"/>
    <s v="YES"/>
    <d v="2024-06-07T00:00:00"/>
  </r>
  <r>
    <x v="2"/>
    <s v="FC"/>
    <x v="5"/>
    <x v="5"/>
    <x v="1"/>
    <n v="1008888"/>
    <n v="365000"/>
    <x v="1"/>
    <s v="YES"/>
    <d v="2024-06-07T00:00:00"/>
  </r>
  <r>
    <x v="2"/>
    <s v="FC"/>
    <x v="7"/>
    <x v="8"/>
    <x v="0"/>
    <n v="1009577"/>
    <n v="1355000"/>
    <x v="1"/>
    <s v="YES"/>
    <d v="2024-06-28T00:00:00"/>
  </r>
  <r>
    <x v="2"/>
    <s v="FC"/>
    <x v="4"/>
    <x v="4"/>
    <x v="0"/>
    <n v="1008917"/>
    <n v="1100000"/>
    <x v="1"/>
    <s v="YES"/>
    <d v="2024-06-10T00:00:00"/>
  </r>
  <r>
    <x v="2"/>
    <s v="FC"/>
    <x v="7"/>
    <x v="7"/>
    <x v="0"/>
    <n v="1009563"/>
    <n v="642041"/>
    <x v="0"/>
    <s v="YES"/>
    <d v="2024-06-28T00:00:00"/>
  </r>
  <r>
    <x v="2"/>
    <s v="FC"/>
    <x v="7"/>
    <x v="7"/>
    <x v="0"/>
    <n v="1009549"/>
    <n v="669400"/>
    <x v="0"/>
    <s v="YES"/>
    <d v="2024-06-28T00:00:00"/>
  </r>
  <r>
    <x v="2"/>
    <s v="FC"/>
    <x v="5"/>
    <x v="5"/>
    <x v="1"/>
    <n v="1009295"/>
    <n v="459000"/>
    <x v="1"/>
    <s v="YES"/>
    <d v="2024-06-21T00:00:00"/>
  </r>
  <r>
    <x v="2"/>
    <s v="FC"/>
    <x v="5"/>
    <x v="5"/>
    <x v="0"/>
    <n v="1009544"/>
    <n v="595000"/>
    <x v="1"/>
    <s v="YES"/>
    <d v="2024-06-28T00:00:00"/>
  </r>
  <r>
    <x v="2"/>
    <s v="FC"/>
    <x v="5"/>
    <x v="5"/>
    <x v="0"/>
    <n v="1009285"/>
    <n v="585000"/>
    <x v="1"/>
    <s v="YES"/>
    <d v="2024-06-21T00:00:00"/>
  </r>
  <r>
    <x v="2"/>
    <s v="FC"/>
    <x v="7"/>
    <x v="7"/>
    <x v="0"/>
    <n v="1009420"/>
    <n v="548328"/>
    <x v="0"/>
    <s v="YES"/>
    <d v="2024-06-25T00:00:00"/>
  </r>
  <r>
    <x v="2"/>
    <s v="FC"/>
    <x v="5"/>
    <x v="5"/>
    <x v="0"/>
    <n v="1009414"/>
    <n v="469900"/>
    <x v="1"/>
    <s v="YES"/>
    <d v="2024-06-25T00:00:00"/>
  </r>
  <r>
    <x v="2"/>
    <s v="FC"/>
    <x v="7"/>
    <x v="7"/>
    <x v="0"/>
    <n v="1008837"/>
    <n v="520261"/>
    <x v="0"/>
    <s v="YES"/>
    <d v="2024-06-07T00:00:00"/>
  </r>
  <r>
    <x v="2"/>
    <s v="FC"/>
    <x v="7"/>
    <x v="7"/>
    <x v="1"/>
    <n v="1008867"/>
    <n v="499990"/>
    <x v="0"/>
    <s v="YES"/>
    <d v="2024-06-07T00:00:00"/>
  </r>
  <r>
    <x v="2"/>
    <s v="FC"/>
    <x v="4"/>
    <x v="4"/>
    <x v="0"/>
    <n v="1009372"/>
    <n v="1987500"/>
    <x v="1"/>
    <s v="YES"/>
    <d v="2024-06-24T00:00:00"/>
  </r>
  <r>
    <x v="2"/>
    <s v="FC"/>
    <x v="5"/>
    <x v="5"/>
    <x v="0"/>
    <n v="1009333"/>
    <n v="400000"/>
    <x v="1"/>
    <s v="YES"/>
    <d v="2024-06-24T00:00:00"/>
  </r>
  <r>
    <x v="2"/>
    <s v="FC"/>
    <x v="5"/>
    <x v="5"/>
    <x v="0"/>
    <n v="1008708"/>
    <n v="430000"/>
    <x v="1"/>
    <s v="YES"/>
    <d v="2024-06-03T00:00:00"/>
  </r>
  <r>
    <x v="2"/>
    <s v="FC"/>
    <x v="4"/>
    <x v="4"/>
    <x v="0"/>
    <n v="1008728"/>
    <n v="2097000"/>
    <x v="1"/>
    <s v="YES"/>
    <d v="2024-06-04T00:00:00"/>
  </r>
  <r>
    <x v="2"/>
    <s v="FC"/>
    <x v="5"/>
    <x v="5"/>
    <x v="0"/>
    <n v="1009298"/>
    <n v="442000"/>
    <x v="0"/>
    <s v="YES"/>
    <d v="2024-06-21T00:00:00"/>
  </r>
  <r>
    <x v="2"/>
    <s v="FC"/>
    <x v="8"/>
    <x v="9"/>
    <x v="3"/>
    <n v="1009294"/>
    <n v="140000"/>
    <x v="1"/>
    <s v="YES"/>
    <d v="2024-06-21T00:00:00"/>
  </r>
  <r>
    <x v="3"/>
    <s v="LT"/>
    <x v="9"/>
    <x v="10"/>
    <x v="0"/>
    <n v="1009090"/>
    <n v="534000"/>
    <x v="1"/>
    <s v="YES"/>
    <d v="2024-06-13T00:00:00"/>
  </r>
  <r>
    <x v="4"/>
    <s v="SIG"/>
    <x v="4"/>
    <x v="11"/>
    <x v="0"/>
    <n v="1008854"/>
    <n v="2200000"/>
    <x v="1"/>
    <s v="YES"/>
    <d v="2024-06-07T00:00:00"/>
  </r>
  <r>
    <x v="4"/>
    <s v="SIG"/>
    <x v="4"/>
    <x v="11"/>
    <x v="0"/>
    <n v="1009048"/>
    <n v="1575000"/>
    <x v="1"/>
    <s v="YES"/>
    <d v="2024-06-13T00:00:00"/>
  </r>
  <r>
    <x v="4"/>
    <s v="SIG"/>
    <x v="4"/>
    <x v="11"/>
    <x v="3"/>
    <n v="1008812"/>
    <n v="500000"/>
    <x v="1"/>
    <s v="YES"/>
    <d v="2024-06-06T00:00:00"/>
  </r>
  <r>
    <x v="4"/>
    <s v="SIG"/>
    <x v="4"/>
    <x v="11"/>
    <x v="1"/>
    <n v="1009119"/>
    <n v="1725000"/>
    <x v="1"/>
    <s v="YES"/>
    <d v="2024-06-14T00:00:00"/>
  </r>
  <r>
    <x v="4"/>
    <s v="SIG"/>
    <x v="4"/>
    <x v="11"/>
    <x v="0"/>
    <n v="1009209"/>
    <n v="2500000"/>
    <x v="1"/>
    <s v="YES"/>
    <d v="2024-06-18T00:00:00"/>
  </r>
  <r>
    <x v="4"/>
    <s v="SIG"/>
    <x v="4"/>
    <x v="11"/>
    <x v="3"/>
    <n v="1009050"/>
    <n v="925000"/>
    <x v="1"/>
    <s v="YES"/>
    <d v="2024-06-13T00:00:00"/>
  </r>
  <r>
    <x v="4"/>
    <s v="SIG"/>
    <x v="4"/>
    <x v="11"/>
    <x v="0"/>
    <n v="1009389"/>
    <n v="11350000"/>
    <x v="1"/>
    <s v="YES"/>
    <d v="2024-06-24T00:00:00"/>
  </r>
  <r>
    <x v="4"/>
    <s v="SIG"/>
    <x v="4"/>
    <x v="11"/>
    <x v="0"/>
    <n v="1009539"/>
    <n v="3100000"/>
    <x v="1"/>
    <s v="YES"/>
    <d v="2024-06-28T00:00:00"/>
  </r>
  <r>
    <x v="4"/>
    <s v="SIG"/>
    <x v="1"/>
    <x v="12"/>
    <x v="0"/>
    <n v="1009571"/>
    <n v="325000"/>
    <x v="1"/>
    <s v="YES"/>
    <d v="2024-06-28T00:00:00"/>
  </r>
  <r>
    <x v="4"/>
    <s v="SIG"/>
    <x v="4"/>
    <x v="11"/>
    <x v="0"/>
    <n v="1009103"/>
    <n v="1100000"/>
    <x v="1"/>
    <s v="YES"/>
    <d v="2024-06-14T00:00:00"/>
  </r>
  <r>
    <x v="4"/>
    <s v="SIG"/>
    <x v="4"/>
    <x v="11"/>
    <x v="0"/>
    <n v="1009480"/>
    <n v="3400000"/>
    <x v="1"/>
    <s v="YES"/>
    <d v="2024-06-26T00:00:00"/>
  </r>
  <r>
    <x v="5"/>
    <s v="ST"/>
    <x v="5"/>
    <x v="13"/>
    <x v="0"/>
    <n v="1008901"/>
    <n v="720000"/>
    <x v="1"/>
    <s v="YES"/>
    <d v="2024-06-07T00:00:00"/>
  </r>
  <r>
    <x v="5"/>
    <s v="ST"/>
    <x v="5"/>
    <x v="13"/>
    <x v="0"/>
    <n v="1009306"/>
    <n v="435000"/>
    <x v="1"/>
    <s v="YES"/>
    <d v="2024-06-21T00:00:00"/>
  </r>
  <r>
    <x v="5"/>
    <s v="ST"/>
    <x v="8"/>
    <x v="14"/>
    <x v="0"/>
    <n v="1009581"/>
    <n v="600000"/>
    <x v="1"/>
    <s v="YES"/>
    <d v="2024-06-28T00:00:00"/>
  </r>
  <r>
    <x v="5"/>
    <s v="ST"/>
    <x v="8"/>
    <x v="15"/>
    <x v="0"/>
    <n v="1008855"/>
    <n v="222000"/>
    <x v="1"/>
    <s v="YES"/>
    <d v="2024-06-07T00:00:00"/>
  </r>
  <r>
    <x v="5"/>
    <s v="ST"/>
    <x v="10"/>
    <x v="16"/>
    <x v="0"/>
    <n v="1008860"/>
    <n v="465000"/>
    <x v="1"/>
    <s v="YES"/>
    <d v="2024-06-07T00:00:00"/>
  </r>
  <r>
    <x v="5"/>
    <s v="ST"/>
    <x v="5"/>
    <x v="13"/>
    <x v="0"/>
    <n v="1008861"/>
    <n v="830000"/>
    <x v="1"/>
    <s v="YES"/>
    <d v="2024-06-07T00:00:00"/>
  </r>
  <r>
    <x v="5"/>
    <s v="ST"/>
    <x v="5"/>
    <x v="13"/>
    <x v="1"/>
    <n v="1009161"/>
    <n v="415000"/>
    <x v="1"/>
    <s v="YES"/>
    <d v="2024-06-17T00:00:00"/>
  </r>
  <r>
    <x v="5"/>
    <s v="ST"/>
    <x v="2"/>
    <x v="17"/>
    <x v="0"/>
    <n v="1008700"/>
    <n v="4775000"/>
    <x v="1"/>
    <s v="YES"/>
    <d v="2024-06-03T00:00:00"/>
  </r>
  <r>
    <x v="5"/>
    <s v="ST"/>
    <x v="8"/>
    <x v="15"/>
    <x v="0"/>
    <n v="1008831"/>
    <n v="720000"/>
    <x v="1"/>
    <s v="YES"/>
    <d v="2024-06-07T00:00:00"/>
  </r>
  <r>
    <x v="5"/>
    <s v="ST"/>
    <x v="2"/>
    <x v="18"/>
    <x v="1"/>
    <n v="1008790"/>
    <n v="1292000"/>
    <x v="1"/>
    <s v="YES"/>
    <d v="2024-06-05T00:00:00"/>
  </r>
  <r>
    <x v="5"/>
    <s v="ST"/>
    <x v="8"/>
    <x v="19"/>
    <x v="0"/>
    <n v="1009102"/>
    <n v="550000"/>
    <x v="1"/>
    <s v="YES"/>
    <d v="2024-06-14T00:00:00"/>
  </r>
  <r>
    <x v="5"/>
    <s v="ST"/>
    <x v="2"/>
    <x v="20"/>
    <x v="2"/>
    <n v="1009095"/>
    <n v="394000"/>
    <x v="1"/>
    <s v="YES"/>
    <d v="2024-06-13T00:00:00"/>
  </r>
  <r>
    <x v="5"/>
    <s v="ST"/>
    <x v="5"/>
    <x v="13"/>
    <x v="2"/>
    <n v="1009266"/>
    <n v="180000"/>
    <x v="1"/>
    <s v="YES"/>
    <d v="2024-06-20T00:00:00"/>
  </r>
  <r>
    <x v="5"/>
    <s v="ST"/>
    <x v="8"/>
    <x v="15"/>
    <x v="3"/>
    <n v="1009005"/>
    <n v="150000"/>
    <x v="1"/>
    <s v="YES"/>
    <d v="2024-06-12T00:00:00"/>
  </r>
  <r>
    <x v="6"/>
    <s v="TI"/>
    <x v="5"/>
    <x v="21"/>
    <x v="3"/>
    <n v="1009207"/>
    <n v="130000"/>
    <x v="1"/>
    <s v="YES"/>
    <d v="2024-06-18T00:00:00"/>
  </r>
  <r>
    <x v="6"/>
    <s v="TI"/>
    <x v="5"/>
    <x v="21"/>
    <x v="5"/>
    <n v="1009573"/>
    <n v="250000"/>
    <x v="1"/>
    <s v="YES"/>
    <d v="2024-06-28T00:00:00"/>
  </r>
  <r>
    <x v="6"/>
    <s v="TI"/>
    <x v="5"/>
    <x v="21"/>
    <x v="0"/>
    <n v="1009107"/>
    <n v="969000"/>
    <x v="1"/>
    <s v="YES"/>
    <d v="2024-06-14T00:00:00"/>
  </r>
  <r>
    <x v="6"/>
    <s v="TI"/>
    <x v="5"/>
    <x v="21"/>
    <x v="3"/>
    <n v="1009110"/>
    <n v="299000"/>
    <x v="1"/>
    <s v="YES"/>
    <d v="2024-06-14T00:00:00"/>
  </r>
  <r>
    <x v="6"/>
    <s v="TI"/>
    <x v="5"/>
    <x v="21"/>
    <x v="3"/>
    <n v="1009474"/>
    <n v="175000"/>
    <x v="1"/>
    <s v="YES"/>
    <d v="2024-06-26T00:00:00"/>
  </r>
  <r>
    <x v="6"/>
    <s v="TI"/>
    <x v="5"/>
    <x v="21"/>
    <x v="0"/>
    <n v="1009536"/>
    <n v="1282500"/>
    <x v="1"/>
    <s v="YES"/>
    <d v="2024-06-28T00:00:00"/>
  </r>
  <r>
    <x v="6"/>
    <s v="TI"/>
    <x v="5"/>
    <x v="21"/>
    <x v="0"/>
    <n v="1009425"/>
    <n v="248000"/>
    <x v="1"/>
    <s v="YES"/>
    <d v="2024-06-25T00:00:00"/>
  </r>
  <r>
    <x v="6"/>
    <s v="TI"/>
    <x v="5"/>
    <x v="21"/>
    <x v="0"/>
    <n v="1008930"/>
    <n v="1089825"/>
    <x v="1"/>
    <s v="YES"/>
    <d v="2024-06-10T00:00:00"/>
  </r>
  <r>
    <x v="6"/>
    <s v="TI"/>
    <x v="5"/>
    <x v="21"/>
    <x v="0"/>
    <n v="1009377"/>
    <n v="1495000"/>
    <x v="1"/>
    <s v="YES"/>
    <d v="2024-06-24T00:00:00"/>
  </r>
  <r>
    <x v="6"/>
    <s v="TI"/>
    <x v="5"/>
    <x v="21"/>
    <x v="3"/>
    <n v="1008869"/>
    <n v="125000"/>
    <x v="1"/>
    <s v="YES"/>
    <d v="2024-06-07T00:00:00"/>
  </r>
  <r>
    <x v="6"/>
    <s v="TI"/>
    <x v="8"/>
    <x v="22"/>
    <x v="0"/>
    <n v="1009213"/>
    <n v="650000"/>
    <x v="1"/>
    <s v="YES"/>
    <d v="2024-06-18T00:00:00"/>
  </r>
  <r>
    <x v="6"/>
    <s v="TI"/>
    <x v="5"/>
    <x v="21"/>
    <x v="5"/>
    <n v="1009273"/>
    <n v="2400000"/>
    <x v="1"/>
    <s v="YES"/>
    <d v="2024-06-20T00:00:00"/>
  </r>
  <r>
    <x v="6"/>
    <s v="TI"/>
    <x v="5"/>
    <x v="21"/>
    <x v="3"/>
    <n v="1008875"/>
    <n v="450000"/>
    <x v="1"/>
    <s v="YES"/>
    <d v="2024-06-07T00:00:00"/>
  </r>
  <r>
    <x v="7"/>
    <s v="TT"/>
    <x v="1"/>
    <x v="23"/>
    <x v="0"/>
    <n v="1009530"/>
    <n v="270000"/>
    <x v="1"/>
    <s v="YES"/>
    <d v="2024-06-28T00:00:00"/>
  </r>
  <r>
    <x v="7"/>
    <s v="TT"/>
    <x v="1"/>
    <x v="23"/>
    <x v="0"/>
    <n v="1009310"/>
    <n v="256900"/>
    <x v="1"/>
    <s v="YES"/>
    <d v="2024-06-21T00:00:00"/>
  </r>
  <r>
    <x v="7"/>
    <s v="TT"/>
    <x v="1"/>
    <x v="23"/>
    <x v="0"/>
    <n v="1009407"/>
    <n v="965000"/>
    <x v="1"/>
    <s v="YES"/>
    <d v="2024-06-25T00:00:00"/>
  </r>
  <r>
    <x v="7"/>
    <s v="TT"/>
    <x v="1"/>
    <x v="23"/>
    <x v="0"/>
    <n v="1008983"/>
    <n v="849000"/>
    <x v="1"/>
    <s v="YES"/>
    <d v="2024-06-12T00:00:00"/>
  </r>
  <r>
    <x v="7"/>
    <s v="TT"/>
    <x v="1"/>
    <x v="23"/>
    <x v="0"/>
    <n v="1009212"/>
    <n v="180000"/>
    <x v="1"/>
    <s v="YES"/>
    <d v="2024-06-18T00:00:00"/>
  </r>
  <r>
    <x v="7"/>
    <s v="TT"/>
    <x v="1"/>
    <x v="23"/>
    <x v="0"/>
    <n v="1009113"/>
    <n v="660000"/>
    <x v="1"/>
    <s v="YES"/>
    <d v="2024-06-14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1220-21-110-007"/>
    <n v="1009106"/>
    <n v="366300"/>
    <d v="2024-06-14T00:00:00"/>
    <x v="0"/>
  </r>
  <r>
    <x v="0"/>
    <s v="FA"/>
    <x v="1"/>
    <s v="1419-34-002-005"/>
    <n v="1009254"/>
    <n v="1200000"/>
    <d v="2024-06-20T00:00:00"/>
    <x v="1"/>
  </r>
  <r>
    <x v="1"/>
    <s v="FC"/>
    <x v="0"/>
    <s v="1220-03-311-012"/>
    <n v="1009534"/>
    <n v="423280"/>
    <d v="2024-06-28T00:00:00"/>
    <x v="2"/>
  </r>
  <r>
    <x v="2"/>
    <s v="SIG"/>
    <x v="2"/>
    <s v="1318-23-315-015"/>
    <n v="1008798"/>
    <n v="13070000"/>
    <d v="2024-06-06T00:00:00"/>
    <x v="3"/>
  </r>
  <r>
    <x v="3"/>
    <s v="ST"/>
    <x v="1"/>
    <s v="1320-32-613-019"/>
    <n v="1008899"/>
    <n v="125000"/>
    <d v="2024-06-07T00:00:00"/>
    <x v="4"/>
  </r>
  <r>
    <x v="3"/>
    <s v="ST"/>
    <x v="1"/>
    <s v="1419-12-511-018"/>
    <n v="1009247"/>
    <n v="350000"/>
    <d v="2024-06-20T00:00:00"/>
    <x v="5"/>
  </r>
  <r>
    <x v="4"/>
    <s v="TI"/>
    <x v="1"/>
    <s v="1022-13-001-022"/>
    <n v="1008883"/>
    <n v="250000"/>
    <d v="2024-06-07T00:00:00"/>
    <x v="6"/>
  </r>
  <r>
    <x v="4"/>
    <s v="TI"/>
    <x v="1"/>
    <s v="1320-30-718-021"/>
    <n v="1008979"/>
    <n v="500000"/>
    <d v="2024-06-11T00:00:00"/>
    <x v="7"/>
  </r>
  <r>
    <x v="4"/>
    <s v="TI"/>
    <x v="1"/>
    <s v="0922-00-001-005"/>
    <n v="1009127"/>
    <n v="2500000"/>
    <d v="2024-06-14T00:00:00"/>
    <x v="8"/>
  </r>
  <r>
    <x v="4"/>
    <s v="TI"/>
    <x v="3"/>
    <s v="1420-33-213-024"/>
    <n v="1009157"/>
    <n v="505000"/>
    <d v="2024-06-17T00:00:00"/>
    <x v="9"/>
  </r>
  <r>
    <x v="4"/>
    <s v="TI"/>
    <x v="3"/>
    <s v="1420-28-212-020"/>
    <n v="1009538"/>
    <n v="98000"/>
    <d v="2024-06-28T00:00:00"/>
    <x v="0"/>
  </r>
  <r>
    <x v="4"/>
    <s v="TI"/>
    <x v="0"/>
    <s v="1420-06-310-029"/>
    <n v="1009552"/>
    <n v="967500"/>
    <d v="2024-06-28T00:00:00"/>
    <x v="10"/>
  </r>
  <r>
    <x v="5"/>
    <s v="TT"/>
    <x v="2"/>
    <s v="1420-34-601-016"/>
    <n v="1009531"/>
    <n v="731250"/>
    <d v="2024-06-28T00:00:00"/>
    <x v="11"/>
  </r>
  <r>
    <x v="6"/>
    <m/>
    <x v="4"/>
    <m/>
    <m/>
    <m/>
    <m/>
    <x v="12"/>
  </r>
  <r>
    <x v="6"/>
    <m/>
    <x v="4"/>
    <m/>
    <m/>
    <m/>
    <m/>
    <x v="12"/>
  </r>
  <r>
    <x v="6"/>
    <m/>
    <x v="4"/>
    <m/>
    <m/>
    <m/>
    <m/>
    <x v="12"/>
  </r>
  <r>
    <x v="6"/>
    <m/>
    <x v="4"/>
    <m/>
    <m/>
    <m/>
    <m/>
    <x v="12"/>
  </r>
  <r>
    <x v="6"/>
    <m/>
    <x v="4"/>
    <m/>
    <m/>
    <m/>
    <m/>
    <x v="12"/>
  </r>
  <r>
    <x v="6"/>
    <m/>
    <x v="4"/>
    <m/>
    <m/>
    <m/>
    <m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7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3">
        <item m="1" x="11"/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compact="0" showAll="0">
      <items count="26">
        <item m="1" x="2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2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 r="1">
      <x v="4"/>
    </i>
    <i r="2">
      <x v="4"/>
    </i>
    <i>
      <x v="3"/>
    </i>
    <i r="1">
      <x v="5"/>
    </i>
    <i r="2">
      <x v="5"/>
    </i>
    <i r="1">
      <x v="6"/>
    </i>
    <i r="2">
      <x v="6"/>
    </i>
    <i r="1">
      <x v="7"/>
    </i>
    <i r="2">
      <x v="7"/>
    </i>
    <i r="1">
      <x v="8"/>
    </i>
    <i r="2">
      <x v="8"/>
    </i>
    <i r="2">
      <x v="9"/>
    </i>
    <i r="1">
      <x v="9"/>
    </i>
    <i r="2">
      <x v="10"/>
    </i>
    <i>
      <x v="4"/>
    </i>
    <i r="1">
      <x v="10"/>
    </i>
    <i r="2">
      <x v="11"/>
    </i>
    <i>
      <x v="5"/>
    </i>
    <i r="1">
      <x v="2"/>
    </i>
    <i r="2">
      <x v="13"/>
    </i>
    <i r="1">
      <x v="5"/>
    </i>
    <i r="2">
      <x v="12"/>
    </i>
    <i>
      <x v="6"/>
    </i>
    <i r="1">
      <x v="3"/>
    </i>
    <i r="2">
      <x v="18"/>
    </i>
    <i r="2">
      <x v="19"/>
    </i>
    <i r="2">
      <x v="21"/>
    </i>
    <i r="1">
      <x v="6"/>
    </i>
    <i r="2">
      <x v="14"/>
    </i>
    <i r="1">
      <x v="9"/>
    </i>
    <i r="2">
      <x v="15"/>
    </i>
    <i r="2">
      <x v="16"/>
    </i>
    <i r="2">
      <x v="20"/>
    </i>
    <i r="1">
      <x v="11"/>
    </i>
    <i r="2">
      <x v="17"/>
    </i>
    <i>
      <x v="7"/>
    </i>
    <i r="1">
      <x v="6"/>
    </i>
    <i r="2">
      <x v="22"/>
    </i>
    <i r="1">
      <x v="9"/>
    </i>
    <i r="2">
      <x v="23"/>
    </i>
    <i>
      <x v="8"/>
    </i>
    <i r="1">
      <x v="2"/>
    </i>
    <i r="2">
      <x v="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5" firstHeaderRow="1" firstDataRow="2" firstDataCol="2" rowPageCount="1" colPageCount="1"/>
  <pivotFields count="8">
    <pivotField name="TITLE COMPANY" axis="axisRow" compact="0" showAll="0" insertBlankRow="1">
      <items count="15">
        <item m="1" x="11"/>
        <item m="1" x="10"/>
        <item m="1" x="9"/>
        <item x="0"/>
        <item x="1"/>
        <item m="1" x="13"/>
        <item m="1" x="12"/>
        <item x="4"/>
        <item x="5"/>
        <item m="1" x="7"/>
        <item m="1" x="8"/>
        <item x="3"/>
        <item x="6"/>
        <item x="2"/>
        <item t="default"/>
      </items>
    </pivotField>
    <pivotField compact="0" showAll="0" insertBlankRow="1"/>
    <pivotField axis="axisPage" compact="0" showAll="0" insertBlankRow="1">
      <items count="11">
        <item m="1" x="9"/>
        <item x="2"/>
        <item x="3"/>
        <item m="1" x="7"/>
        <item x="0"/>
        <item x="1"/>
        <item m="1" x="8"/>
        <item m="1" x="5"/>
        <item m="1" x="6"/>
        <item x="4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1">
        <item m="1" x="34"/>
        <item m="1" x="95"/>
        <item m="1" x="108"/>
        <item m="1" x="21"/>
        <item m="1" x="63"/>
        <item m="1" x="37"/>
        <item m="1" x="67"/>
        <item m="1" x="36"/>
        <item m="1" x="31"/>
        <item m="1" x="56"/>
        <item m="1" x="45"/>
        <item m="1" x="28"/>
        <item m="1" x="43"/>
        <item m="1" x="19"/>
        <item m="1" x="15"/>
        <item m="1" x="103"/>
        <item m="1" x="27"/>
        <item m="1" x="61"/>
        <item m="1" x="54"/>
        <item m="1" x="89"/>
        <item m="1" x="78"/>
        <item m="1" x="29"/>
        <item m="1" x="35"/>
        <item m="1" x="85"/>
        <item m="1" x="39"/>
        <item m="1" x="65"/>
        <item m="1" x="13"/>
        <item m="1" x="41"/>
        <item m="1" x="40"/>
        <item m="1" x="105"/>
        <item m="1" x="92"/>
        <item m="1" x="109"/>
        <item m="1" x="55"/>
        <item x="9"/>
        <item m="1" x="14"/>
        <item m="1" x="25"/>
        <item m="1" x="91"/>
        <item m="1" x="98"/>
        <item m="1" x="74"/>
        <item m="1" x="83"/>
        <item m="1" x="23"/>
        <item m="1" x="47"/>
        <item m="1" x="88"/>
        <item m="1" x="16"/>
        <item m="1" x="75"/>
        <item m="1" x="100"/>
        <item m="1" x="52"/>
        <item m="1" x="102"/>
        <item m="1" x="60"/>
        <item m="1" x="107"/>
        <item m="1" x="77"/>
        <item m="1" x="66"/>
        <item m="1" x="42"/>
        <item m="1" x="106"/>
        <item m="1" x="46"/>
        <item m="1" x="33"/>
        <item m="1" x="69"/>
        <item m="1" x="81"/>
        <item m="1" x="26"/>
        <item m="1" x="96"/>
        <item m="1" x="73"/>
        <item m="1" x="93"/>
        <item m="1" x="22"/>
        <item m="1" x="90"/>
        <item m="1" x="104"/>
        <item m="1" x="72"/>
        <item m="1" x="79"/>
        <item m="1" x="50"/>
        <item m="1" x="101"/>
        <item m="1" x="30"/>
        <item m="1" x="87"/>
        <item m="1" x="97"/>
        <item m="1" x="49"/>
        <item m="1" x="32"/>
        <item m="1" x="53"/>
        <item m="1" x="24"/>
        <item m="1" x="18"/>
        <item m="1" x="71"/>
        <item m="1" x="94"/>
        <item m="1" x="20"/>
        <item m="1" x="84"/>
        <item m="1" x="64"/>
        <item m="1" x="82"/>
        <item m="1" x="70"/>
        <item x="3"/>
        <item m="1" x="76"/>
        <item m="1" x="38"/>
        <item m="1" x="62"/>
        <item m="1" x="17"/>
        <item m="1" x="99"/>
        <item m="1" x="80"/>
        <item m="1" x="86"/>
        <item m="1" x="48"/>
        <item m="1" x="44"/>
        <item m="1" x="68"/>
        <item m="1" x="59"/>
        <item m="1" x="57"/>
        <item m="1" x="51"/>
        <item m="1" x="58"/>
        <item x="12"/>
        <item x="0"/>
        <item x="1"/>
        <item x="2"/>
        <item x="4"/>
        <item x="5"/>
        <item x="6"/>
        <item x="7"/>
        <item x="8"/>
        <item x="10"/>
        <item x="11"/>
        <item t="default"/>
      </items>
    </pivotField>
  </pivotFields>
  <rowFields count="2">
    <field x="7"/>
    <field x="0"/>
  </rowFields>
  <rowItems count="41">
    <i>
      <x v="33"/>
    </i>
    <i r="1">
      <x v="7"/>
    </i>
    <i t="blank">
      <x v="33"/>
    </i>
    <i>
      <x v="84"/>
    </i>
    <i r="1">
      <x v="13"/>
    </i>
    <i t="blank">
      <x v="84"/>
    </i>
    <i>
      <x v="99"/>
    </i>
    <i r="1">
      <x v="12"/>
    </i>
    <i t="blank">
      <x v="99"/>
    </i>
    <i>
      <x v="100"/>
    </i>
    <i r="1">
      <x v="3"/>
    </i>
    <i r="1">
      <x v="7"/>
    </i>
    <i t="blank">
      <x v="100"/>
    </i>
    <i>
      <x v="101"/>
    </i>
    <i r="1">
      <x v="3"/>
    </i>
    <i t="blank">
      <x v="101"/>
    </i>
    <i>
      <x v="102"/>
    </i>
    <i r="1">
      <x v="4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7"/>
    </i>
    <i t="blank">
      <x v="105"/>
    </i>
    <i>
      <x v="106"/>
    </i>
    <i r="1">
      <x v="7"/>
    </i>
    <i t="blank">
      <x v="106"/>
    </i>
    <i>
      <x v="107"/>
    </i>
    <i r="1">
      <x v="7"/>
    </i>
    <i t="blank">
      <x v="107"/>
    </i>
    <i>
      <x v="108"/>
    </i>
    <i r="1">
      <x v="7"/>
    </i>
    <i t="blank">
      <x v="108"/>
    </i>
    <i>
      <x v="109"/>
    </i>
    <i r="1">
      <x v="8"/>
    </i>
    <i t="blank">
      <x v="10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16" totalsRowCount="1" headerRowDxfId="18" totalsRowDxfId="15" headerRowBorderDxfId="17" tableBorderDxfId="16" totalsRowBorderDxfId="14">
  <autoFilter ref="A4:F15">
    <filterColumn colId="4"/>
    <filterColumn colId="5"/>
  </autoFilter>
  <tableColumns count="6">
    <tableColumn id="1" name="BUILDER" totalsRowLabel="GRAND TOTAL" totalsRowDxfId="5" dataCellStyle="Normal 2"/>
    <tableColumn id="2" name="CLOSINGS" totalsRowFunction="custom" totalsRowDxfId="4" dataCellStyle="Normal 2">
      <totalsRowFormula>SUM(B5:B15)</totalsRowFormula>
    </tableColumn>
    <tableColumn id="3" name="DOLLARVOL" totalsRowFunction="custom" totalsRowDxfId="3" dataCellStyle="Normal 2">
      <totalsRowFormula>SUM(C5:C15)</totalsRowFormula>
    </tableColumn>
    <tableColumn id="4" name="AVERAGE" totalsRowDxfId="2" dataCellStyle="Normal 2"/>
    <tableColumn id="5" name="% OF CLOSINGS" totalsRowFunction="custom" dataDxfId="13" totalsRowDxfId="1" dataCellStyle="Normal 2">
      <calculatedColumnFormula>Table2[[#This Row],[CLOSINGS]]/$B$17</calculatedColumnFormula>
      <totalsRowFormula>SUM(E5:E15)</totalsRowFormula>
    </tableColumn>
    <tableColumn id="6" name="% OF $$$ VOLUME" totalsRowFunction="custom" dataDxfId="12" totalsRowDxfId="0" dataCellStyle="Normal 2">
      <calculatedColumnFormula>Table2[[#This Row],[DOLLARVOL]]/$C$17</calculatedColumnFormula>
      <totalsRowFormula>SUM(F5:F15)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109" totalsRowShown="0" headerRowDxfId="11">
  <autoFilter ref="A1:J109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20" totalsRowShown="0" headerRowDxfId="10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22" totalsRowShown="0" headerRowDxfId="9" headerRowBorderDxfId="8" tableBorderDxfId="7" totalsRowBorderDxfId="6">
  <autoFilter ref="A1:E122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2"/>
  <sheetViews>
    <sheetView tabSelected="1" workbookViewId="0">
      <selection activeCell="A2" sqref="A2"/>
    </sheetView>
  </sheetViews>
  <sheetFormatPr defaultRowHeight="13.2"/>
  <cols>
    <col min="1" max="1" width="30.33203125" customWidth="1"/>
    <col min="2" max="2" width="11.5546875" style="43" customWidth="1"/>
    <col min="3" max="3" width="18" style="38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47</v>
      </c>
    </row>
    <row r="2" spans="1:7">
      <c r="A2" s="2" t="s">
        <v>146</v>
      </c>
    </row>
    <row r="3" spans="1:7">
      <c r="A3" s="2"/>
    </row>
    <row r="4" spans="1:7" ht="13.8" thickBot="1">
      <c r="A4" s="2"/>
    </row>
    <row r="5" spans="1:7" ht="16.2" thickBot="1">
      <c r="A5" s="126" t="s">
        <v>4</v>
      </c>
      <c r="B5" s="127"/>
      <c r="C5" s="127"/>
      <c r="D5" s="127"/>
      <c r="E5" s="127"/>
      <c r="F5" s="127"/>
      <c r="G5" s="128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33" t="s">
        <v>60</v>
      </c>
      <c r="B7" s="134">
        <v>42</v>
      </c>
      <c r="C7" s="135">
        <v>29756890</v>
      </c>
      <c r="D7" s="136">
        <f>B7/$B$15</f>
        <v>0.3888888888888889</v>
      </c>
      <c r="E7" s="136">
        <f>C7/$C$15</f>
        <v>0.27688247842268282</v>
      </c>
      <c r="F7" s="137">
        <v>1</v>
      </c>
      <c r="G7" s="137">
        <f t="shared" ref="G7:G14" si="0">RANK(C7,$C$7:$C$14)</f>
        <v>1</v>
      </c>
    </row>
    <row r="8" spans="1:7">
      <c r="A8" s="85" t="s">
        <v>55</v>
      </c>
      <c r="B8" s="81">
        <v>20</v>
      </c>
      <c r="C8" s="116">
        <v>23428127</v>
      </c>
      <c r="D8" s="23">
        <f>B8/$B$15</f>
        <v>0.18518518518518517</v>
      </c>
      <c r="E8" s="23">
        <f>C8/$C$15</f>
        <v>0.21799448358216778</v>
      </c>
      <c r="F8" s="74">
        <v>2</v>
      </c>
      <c r="G8" s="103">
        <f t="shared" si="0"/>
        <v>3</v>
      </c>
    </row>
    <row r="9" spans="1:7">
      <c r="A9" s="67" t="s">
        <v>67</v>
      </c>
      <c r="B9" s="68">
        <v>14</v>
      </c>
      <c r="C9" s="69">
        <v>11748000</v>
      </c>
      <c r="D9" s="23">
        <f t="shared" ref="D9" si="1">B9/$B$15</f>
        <v>0.12962962962962962</v>
      </c>
      <c r="E9" s="23">
        <f t="shared" ref="E9" si="2">C9/$C$15</f>
        <v>0.10931301478446429</v>
      </c>
      <c r="F9" s="74">
        <v>3</v>
      </c>
      <c r="G9" s="103">
        <f t="shared" si="0"/>
        <v>4</v>
      </c>
    </row>
    <row r="10" spans="1:7">
      <c r="A10" s="67" t="s">
        <v>63</v>
      </c>
      <c r="B10" s="68">
        <v>13</v>
      </c>
      <c r="C10" s="69">
        <v>9563325</v>
      </c>
      <c r="D10" s="23">
        <f>B10/$B$15</f>
        <v>0.12037037037037036</v>
      </c>
      <c r="E10" s="23">
        <f>C10/$C$15</f>
        <v>8.8985009117606137E-2</v>
      </c>
      <c r="F10" s="74">
        <v>4</v>
      </c>
      <c r="G10" s="103">
        <f t="shared" si="0"/>
        <v>5</v>
      </c>
    </row>
    <row r="11" spans="1:7">
      <c r="A11" s="85" t="s">
        <v>76</v>
      </c>
      <c r="B11" s="81">
        <v>11</v>
      </c>
      <c r="C11" s="116">
        <v>28700000</v>
      </c>
      <c r="D11" s="23">
        <f>B11/$B$15</f>
        <v>0.10185185185185185</v>
      </c>
      <c r="E11" s="23">
        <f>C11/$C$15</f>
        <v>0.26704830816429392</v>
      </c>
      <c r="F11" s="74">
        <v>5</v>
      </c>
      <c r="G11" s="103">
        <f t="shared" si="0"/>
        <v>2</v>
      </c>
    </row>
    <row r="12" spans="1:7">
      <c r="A12" s="67" t="s">
        <v>90</v>
      </c>
      <c r="B12" s="68">
        <v>6</v>
      </c>
      <c r="C12" s="69">
        <v>3180900</v>
      </c>
      <c r="D12" s="23">
        <f>B12/$B$15</f>
        <v>5.5555555555555552E-2</v>
      </c>
      <c r="E12" s="23">
        <f>C12/$C$15</f>
        <v>2.959769907455758E-2</v>
      </c>
      <c r="F12" s="74">
        <v>6</v>
      </c>
      <c r="G12" s="103">
        <f t="shared" si="0"/>
        <v>6</v>
      </c>
    </row>
    <row r="13" spans="1:7">
      <c r="A13" s="67" t="s">
        <v>71</v>
      </c>
      <c r="B13" s="68">
        <v>1</v>
      </c>
      <c r="C13" s="69">
        <v>559950</v>
      </c>
      <c r="D13" s="23">
        <f>B13/$B$15</f>
        <v>9.2592592592592587E-3</v>
      </c>
      <c r="E13" s="23">
        <f>C13/$C$15</f>
        <v>5.2102334549336722E-3</v>
      </c>
      <c r="F13" s="74">
        <v>7</v>
      </c>
      <c r="G13" s="103">
        <f t="shared" si="0"/>
        <v>7</v>
      </c>
    </row>
    <row r="14" spans="1:7">
      <c r="A14" s="85" t="s">
        <v>96</v>
      </c>
      <c r="B14" s="81">
        <v>1</v>
      </c>
      <c r="C14" s="116">
        <v>534000</v>
      </c>
      <c r="D14" s="23">
        <f>B14/$B$15</f>
        <v>9.2592592592592587E-3</v>
      </c>
      <c r="E14" s="23">
        <f>C14/$C$15</f>
        <v>4.9687733992938316E-3</v>
      </c>
      <c r="F14" s="74">
        <v>7</v>
      </c>
      <c r="G14" s="103">
        <f t="shared" si="0"/>
        <v>8</v>
      </c>
    </row>
    <row r="15" spans="1:7">
      <c r="A15" s="82" t="s">
        <v>23</v>
      </c>
      <c r="B15" s="83">
        <f>SUM(B7:B14)</f>
        <v>108</v>
      </c>
      <c r="C15" s="84">
        <f>SUM(C7:C14)</f>
        <v>107471192</v>
      </c>
      <c r="D15" s="30">
        <f>SUM(D7:D14)</f>
        <v>1</v>
      </c>
      <c r="E15" s="30">
        <f>SUM(E7:E14)</f>
        <v>0.99999999999999989</v>
      </c>
      <c r="F15" s="31"/>
      <c r="G15" s="31"/>
    </row>
    <row r="16" spans="1:7" ht="13.8" thickBot="1">
      <c r="A16" s="78"/>
      <c r="B16" s="79"/>
      <c r="C16" s="80"/>
    </row>
    <row r="17" spans="1:7" ht="16.2" thickBot="1">
      <c r="A17" s="129" t="s">
        <v>10</v>
      </c>
      <c r="B17" s="130"/>
      <c r="C17" s="130"/>
      <c r="D17" s="130"/>
      <c r="E17" s="130"/>
      <c r="F17" s="130"/>
      <c r="G17" s="131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33" t="s">
        <v>63</v>
      </c>
      <c r="B20" s="134">
        <v>6</v>
      </c>
      <c r="C20" s="69">
        <v>4820500</v>
      </c>
      <c r="D20" s="138">
        <f t="shared" ref="D20:D25" si="3">B20/$B$26</f>
        <v>0.46153846153846156</v>
      </c>
      <c r="E20" s="23">
        <f t="shared" ref="E20:E25" si="4">C20/$C$26</f>
        <v>0.22860782317264314</v>
      </c>
      <c r="F20" s="139">
        <v>1</v>
      </c>
      <c r="G20" s="74">
        <f t="shared" ref="G20:G25" si="5">RANK(C20,$C$20:$C$25)</f>
        <v>2</v>
      </c>
    </row>
    <row r="21" spans="1:7">
      <c r="A21" s="67" t="s">
        <v>55</v>
      </c>
      <c r="B21" s="68">
        <v>2</v>
      </c>
      <c r="C21" s="69">
        <v>1566300</v>
      </c>
      <c r="D21" s="23">
        <f t="shared" si="3"/>
        <v>0.15384615384615385</v>
      </c>
      <c r="E21" s="23">
        <f t="shared" si="4"/>
        <v>7.4280351298684974E-2</v>
      </c>
      <c r="F21" s="74">
        <v>2</v>
      </c>
      <c r="G21" s="74">
        <f t="shared" si="5"/>
        <v>3</v>
      </c>
    </row>
    <row r="22" spans="1:7">
      <c r="A22" s="67" t="s">
        <v>67</v>
      </c>
      <c r="B22" s="68">
        <v>2</v>
      </c>
      <c r="C22" s="69">
        <v>475000</v>
      </c>
      <c r="D22" s="23">
        <f t="shared" si="3"/>
        <v>0.15384615384615385</v>
      </c>
      <c r="E22" s="23">
        <f t="shared" si="4"/>
        <v>2.2526442486672644E-2</v>
      </c>
      <c r="F22" s="74">
        <v>2</v>
      </c>
      <c r="G22" s="74">
        <f t="shared" si="5"/>
        <v>5</v>
      </c>
    </row>
    <row r="23" spans="1:7">
      <c r="A23" s="133" t="s">
        <v>76</v>
      </c>
      <c r="B23" s="68">
        <v>1</v>
      </c>
      <c r="C23" s="135">
        <v>13070000</v>
      </c>
      <c r="D23" s="23">
        <f t="shared" si="3"/>
        <v>7.6923076923076927E-2</v>
      </c>
      <c r="E23" s="138">
        <f t="shared" si="4"/>
        <v>0.61983284905434</v>
      </c>
      <c r="F23" s="74">
        <v>3</v>
      </c>
      <c r="G23" s="139">
        <f t="shared" si="5"/>
        <v>1</v>
      </c>
    </row>
    <row r="24" spans="1:7">
      <c r="A24" s="67" t="s">
        <v>90</v>
      </c>
      <c r="B24" s="68">
        <v>1</v>
      </c>
      <c r="C24" s="69">
        <v>731250</v>
      </c>
      <c r="D24" s="23">
        <f t="shared" si="3"/>
        <v>7.6923076923076927E-2</v>
      </c>
      <c r="E24" s="23">
        <f t="shared" si="4"/>
        <v>3.467886540711447E-2</v>
      </c>
      <c r="F24" s="74">
        <v>3</v>
      </c>
      <c r="G24" s="74">
        <f t="shared" si="5"/>
        <v>4</v>
      </c>
    </row>
    <row r="25" spans="1:7">
      <c r="A25" s="67" t="s">
        <v>60</v>
      </c>
      <c r="B25" s="68">
        <v>1</v>
      </c>
      <c r="C25" s="69">
        <v>423280</v>
      </c>
      <c r="D25" s="23">
        <f t="shared" si="3"/>
        <v>7.6923076923076927E-2</v>
      </c>
      <c r="E25" s="23">
        <f t="shared" si="4"/>
        <v>2.0073668580544837E-2</v>
      </c>
      <c r="F25" s="74">
        <v>3</v>
      </c>
      <c r="G25" s="74">
        <f t="shared" si="5"/>
        <v>6</v>
      </c>
    </row>
    <row r="26" spans="1:7">
      <c r="A26" s="32" t="s">
        <v>23</v>
      </c>
      <c r="B26" s="46">
        <f>SUM(B20:B25)</f>
        <v>13</v>
      </c>
      <c r="C26" s="33">
        <f>SUM(C20:C25)</f>
        <v>21086330</v>
      </c>
      <c r="D26" s="30">
        <f>SUM(D20:D25)</f>
        <v>1</v>
      </c>
      <c r="E26" s="30">
        <f>SUM(E20:E25)</f>
        <v>1</v>
      </c>
      <c r="F26" s="31"/>
      <c r="G26" s="31"/>
    </row>
    <row r="27" spans="1:7" ht="13.8" thickBot="1"/>
    <row r="28" spans="1:7" ht="16.2" thickBot="1">
      <c r="A28" s="126" t="s">
        <v>12</v>
      </c>
      <c r="B28" s="127"/>
      <c r="C28" s="127"/>
      <c r="D28" s="127"/>
      <c r="E28" s="127"/>
      <c r="F28" s="127"/>
      <c r="G28" s="128"/>
    </row>
    <row r="29" spans="1:7">
      <c r="A29" s="3"/>
      <c r="B29" s="44"/>
      <c r="C29" s="39"/>
      <c r="D29" s="4" t="s">
        <v>5</v>
      </c>
      <c r="E29" s="4" t="s">
        <v>5</v>
      </c>
      <c r="F29" s="5" t="s">
        <v>6</v>
      </c>
      <c r="G29" s="5" t="s">
        <v>6</v>
      </c>
    </row>
    <row r="30" spans="1:7">
      <c r="A30" s="6" t="s">
        <v>11</v>
      </c>
      <c r="B30" s="45" t="s">
        <v>8</v>
      </c>
      <c r="C30" s="26" t="s">
        <v>9</v>
      </c>
      <c r="D30" s="8" t="s">
        <v>8</v>
      </c>
      <c r="E30" s="8" t="s">
        <v>9</v>
      </c>
      <c r="F30" s="7" t="s">
        <v>8</v>
      </c>
      <c r="G30" s="7" t="s">
        <v>9</v>
      </c>
    </row>
    <row r="31" spans="1:7">
      <c r="A31" s="133" t="s">
        <v>60</v>
      </c>
      <c r="B31" s="134">
        <v>43</v>
      </c>
      <c r="C31" s="69">
        <v>30180170</v>
      </c>
      <c r="D31" s="138">
        <f t="shared" ref="D31:D38" si="6">B31/$B$39</f>
        <v>0.35537190082644626</v>
      </c>
      <c r="E31" s="23">
        <f t="shared" ref="E31:E38" si="7">C31/$C$39</f>
        <v>0.23476004772400638</v>
      </c>
      <c r="F31" s="139">
        <v>1</v>
      </c>
      <c r="G31" s="74">
        <f t="shared" ref="G31:G38" si="8">RANK(C31,$C$31:$C$38)</f>
        <v>2</v>
      </c>
    </row>
    <row r="32" spans="1:7">
      <c r="A32" s="67" t="s">
        <v>55</v>
      </c>
      <c r="B32" s="68">
        <v>22</v>
      </c>
      <c r="C32" s="69">
        <v>24994427</v>
      </c>
      <c r="D32" s="23">
        <f t="shared" si="6"/>
        <v>0.18181818181818182</v>
      </c>
      <c r="E32" s="23">
        <f t="shared" si="7"/>
        <v>0.19442212801830452</v>
      </c>
      <c r="F32" s="74">
        <v>2</v>
      </c>
      <c r="G32" s="74">
        <f t="shared" si="8"/>
        <v>3</v>
      </c>
    </row>
    <row r="33" spans="1:7">
      <c r="A33" s="67" t="s">
        <v>63</v>
      </c>
      <c r="B33" s="68">
        <v>19</v>
      </c>
      <c r="C33" s="69">
        <v>14383825</v>
      </c>
      <c r="D33" s="23">
        <f t="shared" si="6"/>
        <v>0.15702479338842976</v>
      </c>
      <c r="E33" s="23">
        <f t="shared" si="7"/>
        <v>0.11188629631489008</v>
      </c>
      <c r="F33" s="74">
        <v>3</v>
      </c>
      <c r="G33" s="74">
        <f t="shared" si="8"/>
        <v>4</v>
      </c>
    </row>
    <row r="34" spans="1:7">
      <c r="A34" s="67" t="s">
        <v>67</v>
      </c>
      <c r="B34" s="68">
        <v>16</v>
      </c>
      <c r="C34" s="69">
        <v>12223000</v>
      </c>
      <c r="D34" s="23">
        <f t="shared" ref="D34" si="9">B34/$B$39</f>
        <v>0.13223140495867769</v>
      </c>
      <c r="E34" s="23">
        <f t="shared" ref="E34" si="10">C34/$C$39</f>
        <v>9.5078061632208499E-2</v>
      </c>
      <c r="F34" s="74">
        <v>4</v>
      </c>
      <c r="G34" s="74">
        <f t="shared" si="8"/>
        <v>5</v>
      </c>
    </row>
    <row r="35" spans="1:7">
      <c r="A35" s="133" t="s">
        <v>76</v>
      </c>
      <c r="B35" s="68">
        <v>12</v>
      </c>
      <c r="C35" s="135">
        <v>41770000</v>
      </c>
      <c r="D35" s="23">
        <f t="shared" si="6"/>
        <v>9.9173553719008267E-2</v>
      </c>
      <c r="E35" s="138">
        <f t="shared" si="7"/>
        <v>0.32491292108135067</v>
      </c>
      <c r="F35" s="74">
        <v>5</v>
      </c>
      <c r="G35" s="139">
        <f t="shared" si="8"/>
        <v>1</v>
      </c>
    </row>
    <row r="36" spans="1:7">
      <c r="A36" s="67" t="s">
        <v>90</v>
      </c>
      <c r="B36" s="68">
        <v>7</v>
      </c>
      <c r="C36" s="69">
        <v>3912150</v>
      </c>
      <c r="D36" s="23">
        <f t="shared" si="6"/>
        <v>5.7851239669421489E-2</v>
      </c>
      <c r="E36" s="23">
        <f t="shared" si="7"/>
        <v>3.0431124831419822E-2</v>
      </c>
      <c r="F36" s="74">
        <v>6</v>
      </c>
      <c r="G36" s="74">
        <f t="shared" si="8"/>
        <v>6</v>
      </c>
    </row>
    <row r="37" spans="1:7">
      <c r="A37" s="67" t="s">
        <v>71</v>
      </c>
      <c r="B37" s="68">
        <v>1</v>
      </c>
      <c r="C37" s="69">
        <v>559950</v>
      </c>
      <c r="D37" s="23">
        <f t="shared" si="6"/>
        <v>8.2644628099173556E-3</v>
      </c>
      <c r="E37" s="23">
        <f t="shared" si="7"/>
        <v>4.3556377821283767E-3</v>
      </c>
      <c r="F37" s="74">
        <v>7</v>
      </c>
      <c r="G37" s="74">
        <f t="shared" si="8"/>
        <v>7</v>
      </c>
    </row>
    <row r="38" spans="1:7">
      <c r="A38" s="67" t="s">
        <v>96</v>
      </c>
      <c r="B38" s="68">
        <v>1</v>
      </c>
      <c r="C38" s="69">
        <v>534000</v>
      </c>
      <c r="D38" s="23">
        <f t="shared" si="6"/>
        <v>8.2644628099173556E-3</v>
      </c>
      <c r="E38" s="23">
        <f t="shared" si="7"/>
        <v>4.1537826156916747E-3</v>
      </c>
      <c r="F38" s="74">
        <v>7</v>
      </c>
      <c r="G38" s="74">
        <f t="shared" si="8"/>
        <v>8</v>
      </c>
    </row>
    <row r="39" spans="1:7">
      <c r="A39" s="32" t="s">
        <v>23</v>
      </c>
      <c r="B39" s="47">
        <f>SUM(B31:B38)</f>
        <v>121</v>
      </c>
      <c r="C39" s="37">
        <f>SUM(C31:C38)</f>
        <v>128557522</v>
      </c>
      <c r="D39" s="30">
        <f>SUM(D31:D38)</f>
        <v>1</v>
      </c>
      <c r="E39" s="30">
        <f>SUM(E31:E38)</f>
        <v>0.99999999999999989</v>
      </c>
      <c r="F39" s="31"/>
      <c r="G39" s="31"/>
    </row>
    <row r="41" spans="1:7">
      <c r="A41" s="132" t="s">
        <v>24</v>
      </c>
      <c r="B41" s="132"/>
      <c r="C41" s="132"/>
      <c r="D41" s="102" t="s">
        <v>43</v>
      </c>
    </row>
    <row r="42" spans="1:7">
      <c r="A42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8:G28"/>
    <mergeCell ref="A41:C41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4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3" customWidth="1"/>
    <col min="3" max="3" width="16.109375" style="92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49</v>
      </c>
    </row>
    <row r="2" spans="1:7">
      <c r="A2" s="2" t="str">
        <f>'OVERALL STATS'!A2</f>
        <v>Reporting Period: JUNE, 2024</v>
      </c>
    </row>
    <row r="3" spans="1:7" ht="13.8" thickBot="1"/>
    <row r="4" spans="1:7" ht="16.2" thickBot="1">
      <c r="A4" s="126" t="s">
        <v>13</v>
      </c>
      <c r="B4" s="127"/>
      <c r="C4" s="127"/>
      <c r="D4" s="127"/>
      <c r="E4" s="127"/>
      <c r="F4" s="127"/>
      <c r="G4" s="128"/>
    </row>
    <row r="5" spans="1:7">
      <c r="A5" s="3"/>
      <c r="B5" s="100"/>
      <c r="C5" s="93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4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0" t="s">
        <v>60</v>
      </c>
      <c r="B7" s="141">
        <v>32</v>
      </c>
      <c r="C7" s="95">
        <v>24460400</v>
      </c>
      <c r="D7" s="142">
        <f>B7/$B$14</f>
        <v>0.3595505617977528</v>
      </c>
      <c r="E7" s="23">
        <f>C7/$C$14</f>
        <v>0.27866009521110635</v>
      </c>
      <c r="F7" s="139">
        <v>1</v>
      </c>
      <c r="G7" s="74">
        <f t="shared" ref="G7:G13" si="0">RANK(C7,$C$7:$C$13)</f>
        <v>2</v>
      </c>
    </row>
    <row r="8" spans="1:7">
      <c r="A8" s="35" t="s">
        <v>67</v>
      </c>
      <c r="B8" s="36">
        <v>14</v>
      </c>
      <c r="C8" s="95">
        <v>11748000</v>
      </c>
      <c r="D8" s="27">
        <f>B8/$B$14</f>
        <v>0.15730337078651685</v>
      </c>
      <c r="E8" s="23">
        <f>C8/$C$14</f>
        <v>0.13383668290543399</v>
      </c>
      <c r="F8" s="74">
        <v>2</v>
      </c>
      <c r="G8" s="74">
        <f t="shared" si="0"/>
        <v>3</v>
      </c>
    </row>
    <row r="9" spans="1:7">
      <c r="A9" s="35" t="s">
        <v>63</v>
      </c>
      <c r="B9" s="36">
        <v>13</v>
      </c>
      <c r="C9" s="95">
        <v>9563325</v>
      </c>
      <c r="D9" s="27">
        <f t="shared" ref="D9" si="1">B9/$B$14</f>
        <v>0.14606741573033707</v>
      </c>
      <c r="E9" s="23">
        <f t="shared" ref="E9" si="2">C9/$C$14</f>
        <v>0.10894822059470628</v>
      </c>
      <c r="F9" s="74">
        <v>3</v>
      </c>
      <c r="G9" s="74">
        <f t="shared" si="0"/>
        <v>5</v>
      </c>
    </row>
    <row r="10" spans="1:7">
      <c r="A10" s="35" t="s">
        <v>55</v>
      </c>
      <c r="B10" s="36">
        <v>12</v>
      </c>
      <c r="C10" s="95">
        <v>9592000</v>
      </c>
      <c r="D10" s="27">
        <f>B10/$B$14</f>
        <v>0.1348314606741573</v>
      </c>
      <c r="E10" s="23">
        <f>C10/$C$14</f>
        <v>0.10927489465687119</v>
      </c>
      <c r="F10" s="74">
        <v>4</v>
      </c>
      <c r="G10" s="74">
        <f t="shared" si="0"/>
        <v>4</v>
      </c>
    </row>
    <row r="11" spans="1:7">
      <c r="A11" s="140" t="s">
        <v>76</v>
      </c>
      <c r="B11" s="36">
        <v>11</v>
      </c>
      <c r="C11" s="143">
        <v>28700000</v>
      </c>
      <c r="D11" s="27">
        <f>B11/$B$14</f>
        <v>0.12359550561797752</v>
      </c>
      <c r="E11" s="138">
        <f>C11/$C$14</f>
        <v>0.32695886954255665</v>
      </c>
      <c r="F11" s="74">
        <v>5</v>
      </c>
      <c r="G11" s="139">
        <f t="shared" si="0"/>
        <v>1</v>
      </c>
    </row>
    <row r="12" spans="1:7">
      <c r="A12" s="35" t="s">
        <v>90</v>
      </c>
      <c r="B12" s="36">
        <v>6</v>
      </c>
      <c r="C12" s="95">
        <v>3180900</v>
      </c>
      <c r="D12" s="27">
        <f>B12/$B$14</f>
        <v>6.741573033707865E-2</v>
      </c>
      <c r="E12" s="23">
        <f>C12/$C$14</f>
        <v>3.6237751502714924E-2</v>
      </c>
      <c r="F12" s="74">
        <v>6</v>
      </c>
      <c r="G12" s="74">
        <f t="shared" si="0"/>
        <v>6</v>
      </c>
    </row>
    <row r="13" spans="1:7">
      <c r="A13" s="35" t="s">
        <v>96</v>
      </c>
      <c r="B13" s="36">
        <v>1</v>
      </c>
      <c r="C13" s="95">
        <v>534000</v>
      </c>
      <c r="D13" s="27">
        <f>B13/$B$14</f>
        <v>1.1235955056179775E-2</v>
      </c>
      <c r="E13" s="23">
        <f>C13/$C$14</f>
        <v>6.0834855866106355E-3</v>
      </c>
      <c r="F13" s="74">
        <v>7</v>
      </c>
      <c r="G13" s="74">
        <f t="shared" si="0"/>
        <v>7</v>
      </c>
    </row>
    <row r="14" spans="1:7">
      <c r="A14" s="28" t="s">
        <v>23</v>
      </c>
      <c r="B14" s="29">
        <f>SUM(B7:B13)</f>
        <v>89</v>
      </c>
      <c r="C14" s="96">
        <f>SUM(C7:C13)</f>
        <v>87778625</v>
      </c>
      <c r="D14" s="30">
        <f>SUM(D7:D13)</f>
        <v>1</v>
      </c>
      <c r="E14" s="30">
        <f>SUM(E7:E13)</f>
        <v>1</v>
      </c>
      <c r="F14" s="31"/>
      <c r="G14" s="31"/>
    </row>
    <row r="15" spans="1:7" ht="13.8" thickBot="1"/>
    <row r="16" spans="1:7" ht="16.2" thickBot="1">
      <c r="A16" s="126" t="s">
        <v>14</v>
      </c>
      <c r="B16" s="127"/>
      <c r="C16" s="127"/>
      <c r="D16" s="127"/>
      <c r="E16" s="127"/>
      <c r="F16" s="127"/>
      <c r="G16" s="128"/>
    </row>
    <row r="17" spans="1:7">
      <c r="A17" s="3"/>
      <c r="B17" s="100"/>
      <c r="C17" s="93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4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44" t="s">
        <v>60</v>
      </c>
      <c r="B19" s="141">
        <v>10</v>
      </c>
      <c r="C19" s="97">
        <v>5296490</v>
      </c>
      <c r="D19" s="142">
        <f>B19/$B$22</f>
        <v>0.52631578947368418</v>
      </c>
      <c r="E19" s="23">
        <f>C19/$C$22</f>
        <v>0.26895884117088442</v>
      </c>
      <c r="F19" s="139">
        <v>1</v>
      </c>
      <c r="G19" s="74">
        <f>RANK(C19,$C$19:$C$21)</f>
        <v>2</v>
      </c>
    </row>
    <row r="20" spans="1:7">
      <c r="A20" s="144" t="s">
        <v>55</v>
      </c>
      <c r="B20" s="49">
        <v>8</v>
      </c>
      <c r="C20" s="143">
        <v>13836127</v>
      </c>
      <c r="D20" s="27">
        <f>B20/$B$22</f>
        <v>0.42105263157894735</v>
      </c>
      <c r="E20" s="138">
        <f>C20/$C$22</f>
        <v>0.70260657231736223</v>
      </c>
      <c r="F20" s="74">
        <v>2</v>
      </c>
      <c r="G20" s="139">
        <f>RANK(C20,$C$19:$C$21)</f>
        <v>1</v>
      </c>
    </row>
    <row r="21" spans="1:7">
      <c r="A21" s="48" t="s">
        <v>71</v>
      </c>
      <c r="B21" s="49">
        <v>1</v>
      </c>
      <c r="C21" s="97">
        <v>559950</v>
      </c>
      <c r="D21" s="27">
        <f>B21/$B$22</f>
        <v>5.2631578947368418E-2</v>
      </c>
      <c r="E21" s="23">
        <f>C21/$C$22</f>
        <v>2.8434586511753394E-2</v>
      </c>
      <c r="F21" s="74">
        <v>3</v>
      </c>
      <c r="G21" s="74">
        <f>RANK(C21,$C$19:$C$21)</f>
        <v>3</v>
      </c>
    </row>
    <row r="22" spans="1:7">
      <c r="A22" s="28" t="s">
        <v>23</v>
      </c>
      <c r="B22" s="29">
        <f>SUM(B19:B21)</f>
        <v>19</v>
      </c>
      <c r="C22" s="96">
        <f>SUM(C19:C21)</f>
        <v>19692567</v>
      </c>
      <c r="D22" s="30">
        <f>SUM(D19:D21)</f>
        <v>1</v>
      </c>
      <c r="E22" s="30">
        <f>SUM(E19:E21)</f>
        <v>1</v>
      </c>
      <c r="F22" s="31"/>
      <c r="G22" s="31"/>
    </row>
    <row r="23" spans="1:7" ht="13.8" thickBot="1"/>
    <row r="24" spans="1:7" ht="16.2" thickBot="1">
      <c r="A24" s="126" t="s">
        <v>15</v>
      </c>
      <c r="B24" s="127"/>
      <c r="C24" s="127"/>
      <c r="D24" s="127"/>
      <c r="E24" s="127"/>
      <c r="F24" s="127"/>
      <c r="G24" s="128"/>
    </row>
    <row r="25" spans="1:7">
      <c r="A25" s="3"/>
      <c r="B25" s="100"/>
      <c r="C25" s="93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4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40" t="s">
        <v>60</v>
      </c>
      <c r="B27" s="141">
        <v>28</v>
      </c>
      <c r="C27" s="95">
        <v>23619400</v>
      </c>
      <c r="D27" s="142">
        <f t="shared" ref="D27:D32" si="3">B27/$B$34</f>
        <v>0.3783783783783784</v>
      </c>
      <c r="E27" s="23">
        <f t="shared" ref="E27:E32" si="4">C27/$C$34</f>
        <v>0.29102760181065168</v>
      </c>
      <c r="F27" s="139">
        <v>1</v>
      </c>
      <c r="G27" s="74">
        <f t="shared" ref="G27:G33" si="5">RANK(C27,$C$27:$C$33)</f>
        <v>2</v>
      </c>
    </row>
    <row r="28" spans="1:7">
      <c r="A28" s="35" t="s">
        <v>67</v>
      </c>
      <c r="B28" s="36">
        <v>13</v>
      </c>
      <c r="C28" s="95">
        <v>11598000</v>
      </c>
      <c r="D28" s="27">
        <f t="shared" si="3"/>
        <v>0.17567567567567569</v>
      </c>
      <c r="E28" s="23">
        <f t="shared" si="4"/>
        <v>0.14290532891605789</v>
      </c>
      <c r="F28" s="104">
        <v>2</v>
      </c>
      <c r="G28" s="74">
        <f t="shared" si="5"/>
        <v>3</v>
      </c>
    </row>
    <row r="29" spans="1:7">
      <c r="A29" s="35" t="s">
        <v>55</v>
      </c>
      <c r="B29" s="36">
        <v>11</v>
      </c>
      <c r="C29" s="95">
        <v>9217000</v>
      </c>
      <c r="D29" s="27">
        <f t="shared" si="3"/>
        <v>0.14864864864864866</v>
      </c>
      <c r="E29" s="23">
        <f t="shared" si="4"/>
        <v>0.11356772000511345</v>
      </c>
      <c r="F29" s="104">
        <v>3</v>
      </c>
      <c r="G29" s="74">
        <f t="shared" si="5"/>
        <v>4</v>
      </c>
    </row>
    <row r="30" spans="1:7">
      <c r="A30" s="140" t="s">
        <v>76</v>
      </c>
      <c r="B30" s="36">
        <v>9</v>
      </c>
      <c r="C30" s="143">
        <v>27275000</v>
      </c>
      <c r="D30" s="27">
        <f t="shared" si="3"/>
        <v>0.12162162162162163</v>
      </c>
      <c r="E30" s="138">
        <f t="shared" si="4"/>
        <v>0.33607025747417479</v>
      </c>
      <c r="F30" s="74">
        <v>4</v>
      </c>
      <c r="G30" s="139">
        <f t="shared" si="5"/>
        <v>1</v>
      </c>
    </row>
    <row r="31" spans="1:7">
      <c r="A31" s="35" t="s">
        <v>63</v>
      </c>
      <c r="B31" s="36">
        <v>6</v>
      </c>
      <c r="C31" s="95">
        <v>5734325</v>
      </c>
      <c r="D31" s="27">
        <f t="shared" si="3"/>
        <v>8.1081081081081086E-2</v>
      </c>
      <c r="E31" s="23">
        <f t="shared" si="4"/>
        <v>7.0655768256300544E-2</v>
      </c>
      <c r="F31" s="104">
        <v>5</v>
      </c>
      <c r="G31" s="74">
        <f t="shared" si="5"/>
        <v>5</v>
      </c>
    </row>
    <row r="32" spans="1:7">
      <c r="A32" s="35" t="s">
        <v>90</v>
      </c>
      <c r="B32" s="36">
        <v>6</v>
      </c>
      <c r="C32" s="95">
        <v>3180900</v>
      </c>
      <c r="D32" s="27">
        <f t="shared" si="3"/>
        <v>8.1081081081081086E-2</v>
      </c>
      <c r="E32" s="23">
        <f t="shared" si="4"/>
        <v>3.9193616205301651E-2</v>
      </c>
      <c r="F32" s="74">
        <v>5</v>
      </c>
      <c r="G32" s="74">
        <f t="shared" si="5"/>
        <v>6</v>
      </c>
    </row>
    <row r="33" spans="1:7">
      <c r="A33" s="35" t="s">
        <v>96</v>
      </c>
      <c r="B33" s="36">
        <v>1</v>
      </c>
      <c r="C33" s="95">
        <v>534000</v>
      </c>
      <c r="D33" s="27">
        <f>B33/$B$34</f>
        <v>1.3513513513513514E-2</v>
      </c>
      <c r="E33" s="23">
        <f>C33/$C$34</f>
        <v>6.5797073323999762E-3</v>
      </c>
      <c r="F33" s="74">
        <v>6</v>
      </c>
      <c r="G33" s="74">
        <f t="shared" si="5"/>
        <v>7</v>
      </c>
    </row>
    <row r="34" spans="1:7">
      <c r="A34" s="28" t="s">
        <v>23</v>
      </c>
      <c r="B34" s="40">
        <f>SUM(B27:B33)</f>
        <v>74</v>
      </c>
      <c r="C34" s="98">
        <f>SUM(C27:C33)</f>
        <v>81158625</v>
      </c>
      <c r="D34" s="30">
        <f>SUM(D27:D33)</f>
        <v>1.0000000000000002</v>
      </c>
      <c r="E34" s="30">
        <f>SUM(E27:E33)</f>
        <v>0.99999999999999989</v>
      </c>
      <c r="F34" s="31"/>
      <c r="G34" s="31"/>
    </row>
    <row r="35" spans="1:7" ht="13.8" thickBot="1"/>
    <row r="36" spans="1:7" ht="16.2" thickBot="1">
      <c r="A36" s="126" t="s">
        <v>16</v>
      </c>
      <c r="B36" s="127"/>
      <c r="C36" s="127"/>
      <c r="D36" s="127"/>
      <c r="E36" s="127"/>
      <c r="F36" s="127"/>
      <c r="G36" s="128"/>
    </row>
    <row r="37" spans="1:7">
      <c r="A37" s="18"/>
      <c r="B37" s="101"/>
      <c r="C37" s="99"/>
      <c r="D37" s="10" t="s">
        <v>5</v>
      </c>
      <c r="E37" s="10" t="s">
        <v>5</v>
      </c>
      <c r="F37" s="11" t="s">
        <v>6</v>
      </c>
      <c r="G37" s="15" t="s">
        <v>6</v>
      </c>
    </row>
    <row r="38" spans="1:7">
      <c r="A38" s="12" t="s">
        <v>7</v>
      </c>
      <c r="B38" s="12" t="s">
        <v>8</v>
      </c>
      <c r="C38" s="94" t="s">
        <v>9</v>
      </c>
      <c r="D38" s="13" t="s">
        <v>8</v>
      </c>
      <c r="E38" s="13" t="s">
        <v>9</v>
      </c>
      <c r="F38" s="14" t="s">
        <v>8</v>
      </c>
      <c r="G38" s="16" t="s">
        <v>9</v>
      </c>
    </row>
    <row r="39" spans="1:7">
      <c r="A39" s="145" t="s">
        <v>63</v>
      </c>
      <c r="B39" s="146">
        <v>2</v>
      </c>
      <c r="C39" s="147">
        <v>2650000</v>
      </c>
      <c r="D39" s="138">
        <f>B39/$B$40</f>
        <v>1</v>
      </c>
      <c r="E39" s="138">
        <f>C39/$C$40</f>
        <v>1</v>
      </c>
      <c r="F39" s="139">
        <v>1</v>
      </c>
      <c r="G39" s="139">
        <f>RANK(C39,$C$39:$C$39)</f>
        <v>1</v>
      </c>
    </row>
    <row r="40" spans="1:7">
      <c r="A40" s="28" t="s">
        <v>23</v>
      </c>
      <c r="B40" s="40">
        <f>SUM(B39:B39)</f>
        <v>2</v>
      </c>
      <c r="C40" s="98">
        <f>SUM(C39:C39)</f>
        <v>2650000</v>
      </c>
      <c r="D40" s="30">
        <f>SUM(D39:D39)</f>
        <v>1</v>
      </c>
      <c r="E40" s="30">
        <f>SUM(E39:E39)</f>
        <v>1</v>
      </c>
      <c r="F40" s="31"/>
      <c r="G40" s="31"/>
    </row>
    <row r="41" spans="1:7" ht="13.8" thickBot="1"/>
    <row r="42" spans="1:7" ht="16.2" thickBot="1">
      <c r="A42" s="126" t="s">
        <v>17</v>
      </c>
      <c r="B42" s="127"/>
      <c r="C42" s="127"/>
      <c r="D42" s="127"/>
      <c r="E42" s="127"/>
      <c r="F42" s="127"/>
      <c r="G42" s="128"/>
    </row>
    <row r="43" spans="1:7">
      <c r="A43" s="18"/>
      <c r="B43" s="101"/>
      <c r="C43" s="99"/>
      <c r="D43" s="10" t="s">
        <v>5</v>
      </c>
      <c r="E43" s="10" t="s">
        <v>5</v>
      </c>
      <c r="F43" s="11" t="s">
        <v>6</v>
      </c>
      <c r="G43" s="15" t="s">
        <v>6</v>
      </c>
    </row>
    <row r="44" spans="1:7">
      <c r="A44" s="12" t="s">
        <v>7</v>
      </c>
      <c r="B44" s="12" t="s">
        <v>8</v>
      </c>
      <c r="C44" s="94" t="s">
        <v>9</v>
      </c>
      <c r="D44" s="13" t="s">
        <v>8</v>
      </c>
      <c r="E44" s="13" t="s">
        <v>9</v>
      </c>
      <c r="F44" s="14" t="s">
        <v>8</v>
      </c>
      <c r="G44" s="16" t="s">
        <v>9</v>
      </c>
    </row>
    <row r="45" spans="1:7">
      <c r="A45" s="140" t="s">
        <v>63</v>
      </c>
      <c r="B45" s="141">
        <v>5</v>
      </c>
      <c r="C45" s="95">
        <v>1179000</v>
      </c>
      <c r="D45" s="142">
        <f>B45/$B$50</f>
        <v>0.38461538461538464</v>
      </c>
      <c r="E45" s="23">
        <f>C45/$C$50</f>
        <v>0.29697732997481108</v>
      </c>
      <c r="F45" s="139">
        <v>1</v>
      </c>
      <c r="G45" s="74">
        <f>RANK(C45,$C$45:$C$49)</f>
        <v>2</v>
      </c>
    </row>
    <row r="46" spans="1:7">
      <c r="A46" s="35" t="s">
        <v>60</v>
      </c>
      <c r="B46" s="36">
        <v>4</v>
      </c>
      <c r="C46" s="95">
        <v>841000</v>
      </c>
      <c r="D46" s="27">
        <f>B46/$B$50</f>
        <v>0.30769230769230771</v>
      </c>
      <c r="E46" s="23">
        <f>C46/$C$50</f>
        <v>0.21183879093198993</v>
      </c>
      <c r="F46" s="74">
        <v>2</v>
      </c>
      <c r="G46" s="74">
        <f>RANK(C46,$C$45:$C$49)</f>
        <v>3</v>
      </c>
    </row>
    <row r="47" spans="1:7">
      <c r="A47" s="140" t="s">
        <v>76</v>
      </c>
      <c r="B47" s="36">
        <v>2</v>
      </c>
      <c r="C47" s="143">
        <v>1425000</v>
      </c>
      <c r="D47" s="27">
        <f t="shared" ref="D47" si="6">B47/$B$50</f>
        <v>0.15384615384615385</v>
      </c>
      <c r="E47" s="138">
        <f t="shared" ref="E47" si="7">C47/$C$50</f>
        <v>0.3589420654911839</v>
      </c>
      <c r="F47" s="74">
        <v>3</v>
      </c>
      <c r="G47" s="139">
        <f>RANK(C47,$C$45:$C$49)</f>
        <v>1</v>
      </c>
    </row>
    <row r="48" spans="1:7">
      <c r="A48" s="35" t="s">
        <v>55</v>
      </c>
      <c r="B48" s="36">
        <v>1</v>
      </c>
      <c r="C48" s="95">
        <v>375000</v>
      </c>
      <c r="D48" s="27">
        <f>B48/$B$50</f>
        <v>7.6923076923076927E-2</v>
      </c>
      <c r="E48" s="23">
        <f>C48/$C$50</f>
        <v>9.4458438287153654E-2</v>
      </c>
      <c r="F48" s="74">
        <v>4</v>
      </c>
      <c r="G48" s="74">
        <f>RANK(C48,$C$45:$C$49)</f>
        <v>4</v>
      </c>
    </row>
    <row r="49" spans="1:7">
      <c r="A49" s="35" t="s">
        <v>67</v>
      </c>
      <c r="B49" s="36">
        <v>1</v>
      </c>
      <c r="C49" s="95">
        <v>150000</v>
      </c>
      <c r="D49" s="27">
        <f>B49/$B$50</f>
        <v>7.6923076923076927E-2</v>
      </c>
      <c r="E49" s="23">
        <f>C49/$C$50</f>
        <v>3.7783375314861464E-2</v>
      </c>
      <c r="F49" s="74">
        <v>4</v>
      </c>
      <c r="G49" s="74">
        <f>RANK(C49,$C$45:$C$49)</f>
        <v>5</v>
      </c>
    </row>
    <row r="50" spans="1:7">
      <c r="A50" s="28" t="s">
        <v>23</v>
      </c>
      <c r="B50" s="29">
        <f>SUM(B45:B49)</f>
        <v>13</v>
      </c>
      <c r="C50" s="96">
        <f>SUM(C45:C49)</f>
        <v>3970000</v>
      </c>
      <c r="D50" s="30">
        <f>SUM(D45:D49)</f>
        <v>1</v>
      </c>
      <c r="E50" s="30">
        <f>SUM(E45:E49)</f>
        <v>0.99999999999999989</v>
      </c>
      <c r="F50" s="31"/>
      <c r="G50" s="31"/>
    </row>
    <row r="53" spans="1:7">
      <c r="A53" s="132" t="s">
        <v>24</v>
      </c>
      <c r="B53" s="132"/>
      <c r="C53" s="132"/>
    </row>
    <row r="54" spans="1:7">
      <c r="A54" s="20" t="s">
        <v>25</v>
      </c>
    </row>
  </sheetData>
  <sortState ref="A107:C126">
    <sortCondition descending="1" ref="B107"/>
    <sortCondition descending="1" ref="C107"/>
  </sortState>
  <mergeCells count="6">
    <mergeCell ref="A53:C53"/>
    <mergeCell ref="A4:G4"/>
    <mergeCell ref="A16:G16"/>
    <mergeCell ref="A24:G24"/>
    <mergeCell ref="A36:G36"/>
    <mergeCell ref="A42:G42"/>
  </mergeCells>
  <phoneticPr fontId="2" type="noConversion"/>
  <hyperlinks>
    <hyperlink ref="A5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1"/>
  <sheetViews>
    <sheetView workbookViewId="0">
      <selection activeCell="G1" sqref="G1"/>
    </sheetView>
  </sheetViews>
  <sheetFormatPr defaultRowHeight="13.2"/>
  <cols>
    <col min="1" max="1" width="30.44140625" style="41" customWidth="1"/>
    <col min="2" max="2" width="13.88671875" style="63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3" customWidth="1"/>
    <col min="7" max="7" width="16.33203125" style="63" customWidth="1"/>
  </cols>
  <sheetData>
    <row r="1" spans="1:7" ht="15.6">
      <c r="A1" s="55" t="s">
        <v>48</v>
      </c>
    </row>
    <row r="2" spans="1:7">
      <c r="A2" s="56" t="str">
        <f>'OVERALL STATS'!A2</f>
        <v>Reporting Period: JUNE, 2024</v>
      </c>
    </row>
    <row r="3" spans="1:7" ht="13.8" thickBot="1"/>
    <row r="4" spans="1:7" ht="16.2" thickBot="1">
      <c r="A4" s="126" t="s">
        <v>18</v>
      </c>
      <c r="B4" s="127"/>
      <c r="C4" s="127"/>
      <c r="D4" s="127"/>
      <c r="E4" s="127"/>
      <c r="F4" s="127"/>
      <c r="G4" s="128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8" t="s">
        <v>63</v>
      </c>
      <c r="B7" s="149">
        <v>3</v>
      </c>
      <c r="C7" s="150">
        <v>1570500</v>
      </c>
      <c r="D7" s="142">
        <f>B7/$B$10</f>
        <v>0.6</v>
      </c>
      <c r="E7" s="151">
        <f>C7/$C$10</f>
        <v>0.66544354428663433</v>
      </c>
      <c r="F7" s="139">
        <v>1</v>
      </c>
      <c r="G7" s="139">
        <f>RANK(C7,$C$7:$C$9)</f>
        <v>1</v>
      </c>
    </row>
    <row r="8" spans="1:7">
      <c r="A8" s="60" t="s">
        <v>60</v>
      </c>
      <c r="B8" s="53">
        <v>1</v>
      </c>
      <c r="C8" s="54">
        <v>423280</v>
      </c>
      <c r="D8" s="27">
        <f>B8/$B$10</f>
        <v>0.2</v>
      </c>
      <c r="E8" s="66">
        <f>C8/$C$10</f>
        <v>0.17934985254737126</v>
      </c>
      <c r="F8" s="74">
        <v>2</v>
      </c>
      <c r="G8" s="74">
        <f>RANK(C8,$C$7:$C$9)</f>
        <v>2</v>
      </c>
    </row>
    <row r="9" spans="1:7">
      <c r="A9" s="60" t="s">
        <v>55</v>
      </c>
      <c r="B9" s="53">
        <v>1</v>
      </c>
      <c r="C9" s="54">
        <v>366300</v>
      </c>
      <c r="D9" s="27">
        <f t="shared" ref="D9" si="0">B9/$B$10</f>
        <v>0.2</v>
      </c>
      <c r="E9" s="66">
        <f t="shared" ref="E9" si="1">C9/$C$10</f>
        <v>0.15520660316599438</v>
      </c>
      <c r="F9" s="74">
        <v>2</v>
      </c>
      <c r="G9" s="74">
        <f>RANK(C9,$C$7:$C$9)</f>
        <v>3</v>
      </c>
    </row>
    <row r="10" spans="1:7">
      <c r="A10" s="59" t="s">
        <v>23</v>
      </c>
      <c r="B10" s="34">
        <f>SUM(B7:B9)</f>
        <v>5</v>
      </c>
      <c r="C10" s="51">
        <f>SUM(C7:C9)</f>
        <v>2360080</v>
      </c>
      <c r="D10" s="30">
        <f>SUM(D7:D9)</f>
        <v>1</v>
      </c>
      <c r="E10" s="30">
        <f>SUM(E7:E9)</f>
        <v>1</v>
      </c>
      <c r="F10" s="40"/>
      <c r="G10" s="40"/>
    </row>
    <row r="11" spans="1:7" ht="13.8" thickBot="1"/>
    <row r="12" spans="1:7" ht="16.2" thickBot="1">
      <c r="A12" s="126" t="s">
        <v>19</v>
      </c>
      <c r="B12" s="127"/>
      <c r="C12" s="127"/>
      <c r="D12" s="127"/>
      <c r="E12" s="127"/>
      <c r="F12" s="127"/>
      <c r="G12" s="128"/>
    </row>
    <row r="13" spans="1:7">
      <c r="A13" s="57"/>
      <c r="B13" s="65"/>
      <c r="C13" s="39"/>
      <c r="D13" s="10" t="s">
        <v>5</v>
      </c>
      <c r="E13" s="10" t="s">
        <v>5</v>
      </c>
      <c r="F13" s="11" t="s">
        <v>6</v>
      </c>
      <c r="G13" s="11" t="s">
        <v>6</v>
      </c>
    </row>
    <row r="14" spans="1:7">
      <c r="A14" s="58" t="s">
        <v>11</v>
      </c>
      <c r="B14" s="19" t="s">
        <v>8</v>
      </c>
      <c r="C14" s="50" t="s">
        <v>9</v>
      </c>
      <c r="D14" s="13" t="s">
        <v>8</v>
      </c>
      <c r="E14" s="13" t="s">
        <v>9</v>
      </c>
      <c r="F14" s="14" t="s">
        <v>8</v>
      </c>
      <c r="G14" s="14" t="s">
        <v>9</v>
      </c>
    </row>
    <row r="15" spans="1:7">
      <c r="A15" s="71" t="s">
        <v>158</v>
      </c>
      <c r="B15" s="74"/>
      <c r="C15" s="75"/>
      <c r="D15" s="27"/>
      <c r="E15" s="66"/>
      <c r="F15" s="74"/>
      <c r="G15" s="74"/>
    </row>
    <row r="16" spans="1:7">
      <c r="A16" s="59" t="s">
        <v>23</v>
      </c>
      <c r="B16" s="40">
        <f>SUM(B15:B15)</f>
        <v>0</v>
      </c>
      <c r="C16" s="37">
        <f>SUM(C15:C15)</f>
        <v>0</v>
      </c>
      <c r="D16" s="30"/>
      <c r="E16" s="30"/>
      <c r="F16" s="40"/>
      <c r="G16" s="40"/>
    </row>
    <row r="17" spans="1:7" ht="13.8" thickBot="1"/>
    <row r="18" spans="1:7" ht="16.2" thickBot="1">
      <c r="A18" s="126" t="s">
        <v>20</v>
      </c>
      <c r="B18" s="127"/>
      <c r="C18" s="127"/>
      <c r="D18" s="127"/>
      <c r="E18" s="127"/>
      <c r="F18" s="127"/>
      <c r="G18" s="128"/>
    </row>
    <row r="19" spans="1:7">
      <c r="A19" s="57"/>
      <c r="B19" s="65"/>
      <c r="C19" s="39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8" t="s">
        <v>11</v>
      </c>
      <c r="B20" s="19" t="s">
        <v>8</v>
      </c>
      <c r="C20" s="50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 ht="26.4">
      <c r="A21" s="70" t="s">
        <v>159</v>
      </c>
      <c r="B21" s="72"/>
      <c r="C21" s="73"/>
      <c r="D21" s="27"/>
      <c r="E21" s="66"/>
      <c r="F21" s="74"/>
      <c r="G21" s="74"/>
    </row>
    <row r="22" spans="1:7">
      <c r="A22" s="59" t="s">
        <v>23</v>
      </c>
      <c r="B22" s="40">
        <f>SUM(B21:B21)</f>
        <v>0</v>
      </c>
      <c r="C22" s="37">
        <f>SUM(C21:C21)</f>
        <v>0</v>
      </c>
      <c r="D22" s="30"/>
      <c r="E22" s="30"/>
      <c r="F22" s="40"/>
      <c r="G22" s="40"/>
    </row>
    <row r="23" spans="1:7" ht="13.8" thickBot="1"/>
    <row r="24" spans="1:7" ht="16.2" thickBot="1">
      <c r="A24" s="126" t="s">
        <v>21</v>
      </c>
      <c r="B24" s="127"/>
      <c r="C24" s="127"/>
      <c r="D24" s="127"/>
      <c r="E24" s="127"/>
      <c r="F24" s="127"/>
      <c r="G24" s="128"/>
    </row>
    <row r="25" spans="1:7">
      <c r="A25" s="57"/>
      <c r="B25" s="65"/>
      <c r="C25" s="39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8" t="s">
        <v>11</v>
      </c>
      <c r="B26" s="19" t="s">
        <v>8</v>
      </c>
      <c r="C26" s="50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152" t="s">
        <v>76</v>
      </c>
      <c r="B27" s="139">
        <v>1</v>
      </c>
      <c r="C27" s="153">
        <v>13070000</v>
      </c>
      <c r="D27" s="138">
        <f>B27/$B$29</f>
        <v>0.5</v>
      </c>
      <c r="E27" s="151">
        <f>C27/$C$29</f>
        <v>0.94701566887057331</v>
      </c>
      <c r="F27" s="139">
        <v>1</v>
      </c>
      <c r="G27" s="139">
        <f>RANK(C27,$C$27:$C$28)</f>
        <v>1</v>
      </c>
    </row>
    <row r="28" spans="1:7">
      <c r="A28" s="152" t="s">
        <v>90</v>
      </c>
      <c r="B28" s="139">
        <v>1</v>
      </c>
      <c r="C28" s="75">
        <v>731250</v>
      </c>
      <c r="D28" s="138">
        <f>B28/$B$29</f>
        <v>0.5</v>
      </c>
      <c r="E28" s="66">
        <f>C28/$C$29</f>
        <v>5.298433112942668E-2</v>
      </c>
      <c r="F28" s="139">
        <v>1</v>
      </c>
      <c r="G28" s="74">
        <f>RANK(C28,$C$27:$C$28)</f>
        <v>2</v>
      </c>
    </row>
    <row r="29" spans="1:7">
      <c r="A29" s="59" t="s">
        <v>23</v>
      </c>
      <c r="B29" s="34">
        <f>SUM(B27:B28)</f>
        <v>2</v>
      </c>
      <c r="C29" s="51">
        <f>SUM(C27:C28)</f>
        <v>13801250</v>
      </c>
      <c r="D29" s="30">
        <f>SUM(D27:D28)</f>
        <v>1</v>
      </c>
      <c r="E29" s="30">
        <f>SUM(E27:E28)</f>
        <v>1</v>
      </c>
      <c r="F29" s="40"/>
      <c r="G29" s="40"/>
    </row>
    <row r="30" spans="1:7" ht="13.8" thickBot="1"/>
    <row r="31" spans="1:7" ht="16.2" thickBot="1">
      <c r="A31" s="126" t="s">
        <v>22</v>
      </c>
      <c r="B31" s="127"/>
      <c r="C31" s="127"/>
      <c r="D31" s="127"/>
      <c r="E31" s="127"/>
      <c r="F31" s="127"/>
      <c r="G31" s="128"/>
    </row>
    <row r="32" spans="1:7">
      <c r="A32" s="57"/>
      <c r="B32" s="65"/>
      <c r="C32" s="39"/>
      <c r="D32" s="10" t="s">
        <v>5</v>
      </c>
      <c r="E32" s="10" t="s">
        <v>5</v>
      </c>
      <c r="F32" s="11" t="s">
        <v>6</v>
      </c>
      <c r="G32" s="11" t="s">
        <v>6</v>
      </c>
    </row>
    <row r="33" spans="1:7">
      <c r="A33" s="58" t="s">
        <v>11</v>
      </c>
      <c r="B33" s="19" t="s">
        <v>8</v>
      </c>
      <c r="C33" s="50" t="s">
        <v>9</v>
      </c>
      <c r="D33" s="13" t="s">
        <v>8</v>
      </c>
      <c r="E33" s="13" t="s">
        <v>9</v>
      </c>
      <c r="F33" s="14" t="s">
        <v>8</v>
      </c>
      <c r="G33" s="14" t="s">
        <v>9</v>
      </c>
    </row>
    <row r="34" spans="1:7">
      <c r="A34" s="148" t="s">
        <v>63</v>
      </c>
      <c r="B34" s="149">
        <v>3</v>
      </c>
      <c r="C34" s="150">
        <v>3250000</v>
      </c>
      <c r="D34" s="138">
        <f t="shared" ref="D34" si="2">B34/$B$37</f>
        <v>0.5</v>
      </c>
      <c r="E34" s="138">
        <f t="shared" ref="E34" si="3">C34/$C$37</f>
        <v>0.65989847715736039</v>
      </c>
      <c r="F34" s="139">
        <v>1</v>
      </c>
      <c r="G34" s="139">
        <f>RANK(C34,$C$34:$C$36)</f>
        <v>1</v>
      </c>
    </row>
    <row r="35" spans="1:7">
      <c r="A35" s="70" t="s">
        <v>67</v>
      </c>
      <c r="B35" s="72">
        <v>2</v>
      </c>
      <c r="C35" s="73">
        <v>475000</v>
      </c>
      <c r="D35" s="23">
        <f>B35/$B$37</f>
        <v>0.33333333333333331</v>
      </c>
      <c r="E35" s="23">
        <f>C35/$C$37</f>
        <v>9.6446700507614211E-2</v>
      </c>
      <c r="F35" s="74">
        <v>2</v>
      </c>
      <c r="G35" s="74">
        <f>RANK(C35,$C$34:$C$36)</f>
        <v>3</v>
      </c>
    </row>
    <row r="36" spans="1:7">
      <c r="A36" s="70" t="s">
        <v>55</v>
      </c>
      <c r="B36" s="72">
        <v>1</v>
      </c>
      <c r="C36" s="73">
        <v>1200000</v>
      </c>
      <c r="D36" s="23">
        <f>B36/$B$37</f>
        <v>0.16666666666666666</v>
      </c>
      <c r="E36" s="23">
        <f>C36/$C$37</f>
        <v>0.24365482233502539</v>
      </c>
      <c r="F36" s="74">
        <v>3</v>
      </c>
      <c r="G36" s="74">
        <f>RANK(C36,$C$34:$C$36)</f>
        <v>2</v>
      </c>
    </row>
    <row r="37" spans="1:7">
      <c r="A37" s="59" t="s">
        <v>23</v>
      </c>
      <c r="B37" s="34">
        <f>SUM(B34:B36)</f>
        <v>6</v>
      </c>
      <c r="C37" s="51">
        <f>SUM(C34:C36)</f>
        <v>4925000</v>
      </c>
      <c r="D37" s="30">
        <f>SUM(D34:D36)</f>
        <v>0.99999999999999989</v>
      </c>
      <c r="E37" s="30">
        <f>SUM(E34:E36)</f>
        <v>1</v>
      </c>
      <c r="F37" s="40"/>
      <c r="G37" s="40"/>
    </row>
    <row r="38" spans="1:7">
      <c r="A38" s="61"/>
      <c r="B38" s="24"/>
      <c r="C38" s="52"/>
      <c r="D38" s="42"/>
      <c r="E38" s="42"/>
      <c r="F38" s="64"/>
      <c r="G38" s="64"/>
    </row>
    <row r="40" spans="1:7">
      <c r="A40" s="132" t="s">
        <v>24</v>
      </c>
      <c r="B40" s="132"/>
      <c r="C40" s="132"/>
    </row>
    <row r="41" spans="1:7">
      <c r="A41" s="62" t="s">
        <v>25</v>
      </c>
    </row>
  </sheetData>
  <sortState ref="A107:C126">
    <sortCondition descending="1" ref="B107"/>
    <sortCondition descending="1" ref="C107"/>
  </sortState>
  <mergeCells count="6">
    <mergeCell ref="A40:C40"/>
    <mergeCell ref="A4:G4"/>
    <mergeCell ref="A12:G12"/>
    <mergeCell ref="A18:G18"/>
    <mergeCell ref="A24:G24"/>
    <mergeCell ref="A31:G31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57"/>
  <sheetViews>
    <sheetView workbookViewId="0">
      <selection activeCell="G1" sqref="G1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6" t="s">
        <v>45</v>
      </c>
      <c r="B1" t="s">
        <v>28</v>
      </c>
    </row>
    <row r="2" spans="1:7">
      <c r="A2" s="76" t="s">
        <v>27</v>
      </c>
      <c r="B2" t="s">
        <v>28</v>
      </c>
    </row>
    <row r="4" spans="1:7">
      <c r="D4" s="76" t="s">
        <v>40</v>
      </c>
    </row>
    <row r="5" spans="1:7">
      <c r="A5" s="76" t="s">
        <v>7</v>
      </c>
      <c r="B5" s="76" t="s">
        <v>26</v>
      </c>
      <c r="C5" s="76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71</v>
      </c>
      <c r="D6" s="77">
        <v>1</v>
      </c>
      <c r="E6" s="25">
        <v>559950</v>
      </c>
      <c r="F6" s="9">
        <v>9.2592592592592587E-3</v>
      </c>
      <c r="G6" s="9">
        <v>5.2102334549336722E-3</v>
      </c>
    </row>
    <row r="7" spans="1:7">
      <c r="B7" t="s">
        <v>72</v>
      </c>
      <c r="D7" s="77">
        <v>1</v>
      </c>
      <c r="E7" s="25">
        <v>559950</v>
      </c>
      <c r="F7" s="9">
        <v>9.2592592592592587E-3</v>
      </c>
      <c r="G7" s="9">
        <v>5.2102334549336722E-3</v>
      </c>
    </row>
    <row r="8" spans="1:7">
      <c r="C8" t="s">
        <v>73</v>
      </c>
      <c r="D8" s="77">
        <v>1</v>
      </c>
      <c r="E8" s="25">
        <v>559950</v>
      </c>
      <c r="F8" s="9">
        <v>9.2592592592592587E-3</v>
      </c>
      <c r="G8" s="9">
        <v>5.2102334549336722E-3</v>
      </c>
    </row>
    <row r="9" spans="1:7">
      <c r="A9" t="s">
        <v>55</v>
      </c>
      <c r="D9" s="77">
        <v>20</v>
      </c>
      <c r="E9" s="25">
        <v>23428127</v>
      </c>
      <c r="F9" s="9">
        <v>0.18518518518518517</v>
      </c>
      <c r="G9" s="9">
        <v>0.21799448358216778</v>
      </c>
    </row>
    <row r="10" spans="1:7">
      <c r="B10" t="s">
        <v>57</v>
      </c>
      <c r="D10" s="77">
        <v>15</v>
      </c>
      <c r="E10" s="25">
        <v>19381183</v>
      </c>
      <c r="F10" s="9">
        <v>0.1388888888888889</v>
      </c>
      <c r="G10" s="9">
        <v>0.18033840175514199</v>
      </c>
    </row>
    <row r="11" spans="1:7">
      <c r="C11" t="s">
        <v>58</v>
      </c>
      <c r="D11" s="77">
        <v>15</v>
      </c>
      <c r="E11" s="25">
        <v>19381183</v>
      </c>
      <c r="F11" s="9">
        <v>0.1388888888888889</v>
      </c>
      <c r="G11" s="9">
        <v>0.18033840175514199</v>
      </c>
    </row>
    <row r="12" spans="1:7">
      <c r="B12" t="s">
        <v>86</v>
      </c>
      <c r="D12" s="77">
        <v>4</v>
      </c>
      <c r="E12" s="25">
        <v>2711944</v>
      </c>
      <c r="F12" s="9">
        <v>3.7037037037037035E-2</v>
      </c>
      <c r="G12" s="9">
        <v>2.5234148328791218E-2</v>
      </c>
    </row>
    <row r="13" spans="1:7">
      <c r="C13" t="s">
        <v>104</v>
      </c>
      <c r="D13" s="77">
        <v>4</v>
      </c>
      <c r="E13" s="25">
        <v>2711944</v>
      </c>
      <c r="F13" s="9">
        <v>3.7037037037037035E-2</v>
      </c>
      <c r="G13" s="9">
        <v>2.5234148328791218E-2</v>
      </c>
    </row>
    <row r="14" spans="1:7">
      <c r="B14" t="s">
        <v>102</v>
      </c>
      <c r="D14" s="77">
        <v>1</v>
      </c>
      <c r="E14" s="25">
        <v>1335000</v>
      </c>
      <c r="F14" s="9">
        <v>9.2592592592592587E-3</v>
      </c>
      <c r="G14" s="9">
        <v>1.2421933498234578E-2</v>
      </c>
    </row>
    <row r="15" spans="1:7">
      <c r="C15" t="s">
        <v>103</v>
      </c>
      <c r="D15" s="77">
        <v>1</v>
      </c>
      <c r="E15" s="25">
        <v>1335000</v>
      </c>
      <c r="F15" s="9">
        <v>9.2592592592592587E-3</v>
      </c>
      <c r="G15" s="9">
        <v>1.2421933498234578E-2</v>
      </c>
    </row>
    <row r="16" spans="1:7">
      <c r="A16" t="s">
        <v>60</v>
      </c>
      <c r="D16" s="77">
        <v>42</v>
      </c>
      <c r="E16" s="25">
        <v>29756890</v>
      </c>
      <c r="F16" s="9">
        <v>0.3888888888888889</v>
      </c>
      <c r="G16" s="9">
        <v>0.27688247842268282</v>
      </c>
    </row>
    <row r="17" spans="1:7">
      <c r="B17" t="s">
        <v>69</v>
      </c>
      <c r="D17" s="77">
        <v>6</v>
      </c>
      <c r="E17" s="25">
        <v>9856500</v>
      </c>
      <c r="F17" s="9">
        <v>5.5555555555555552E-2</v>
      </c>
      <c r="G17" s="9">
        <v>9.1712949457190357E-2</v>
      </c>
    </row>
    <row r="18" spans="1:7">
      <c r="C18" t="s">
        <v>70</v>
      </c>
      <c r="D18" s="77">
        <v>6</v>
      </c>
      <c r="E18" s="25">
        <v>9856500</v>
      </c>
      <c r="F18" s="9">
        <v>5.5555555555555552E-2</v>
      </c>
      <c r="G18" s="9">
        <v>9.1712949457190357E-2</v>
      </c>
    </row>
    <row r="19" spans="1:7">
      <c r="B19" t="s">
        <v>61</v>
      </c>
      <c r="D19" s="77">
        <v>20</v>
      </c>
      <c r="E19" s="25">
        <v>9842900</v>
      </c>
      <c r="F19" s="9">
        <v>0.18518518518518517</v>
      </c>
      <c r="G19" s="9">
        <v>9.1586403917433057E-2</v>
      </c>
    </row>
    <row r="20" spans="1:7">
      <c r="C20" t="s">
        <v>62</v>
      </c>
      <c r="D20" s="77">
        <v>20</v>
      </c>
      <c r="E20" s="25">
        <v>9842900</v>
      </c>
      <c r="F20" s="9">
        <v>0.18518518518518517</v>
      </c>
      <c r="G20" s="9">
        <v>9.1586403917433057E-2</v>
      </c>
    </row>
    <row r="21" spans="1:7">
      <c r="B21" t="s">
        <v>109</v>
      </c>
      <c r="D21" s="77">
        <v>1</v>
      </c>
      <c r="E21" s="25">
        <v>1285000</v>
      </c>
      <c r="F21" s="9">
        <v>9.2592592592592587E-3</v>
      </c>
      <c r="G21" s="9">
        <v>1.1956692543244518E-2</v>
      </c>
    </row>
    <row r="22" spans="1:7">
      <c r="C22" t="s">
        <v>110</v>
      </c>
      <c r="D22" s="77">
        <v>1</v>
      </c>
      <c r="E22" s="25">
        <v>1285000</v>
      </c>
      <c r="F22" s="9">
        <v>9.2592592592592587E-3</v>
      </c>
      <c r="G22" s="9">
        <v>1.1956692543244518E-2</v>
      </c>
    </row>
    <row r="23" spans="1:7">
      <c r="B23" t="s">
        <v>80</v>
      </c>
      <c r="D23" s="77">
        <v>11</v>
      </c>
      <c r="E23" s="25">
        <v>6733490</v>
      </c>
      <c r="F23" s="9">
        <v>0.10185185185185185</v>
      </c>
      <c r="G23" s="9">
        <v>6.2653906360320255E-2</v>
      </c>
    </row>
    <row r="24" spans="1:7">
      <c r="C24" t="s">
        <v>81</v>
      </c>
      <c r="D24" s="77">
        <v>9</v>
      </c>
      <c r="E24" s="25">
        <v>4854490</v>
      </c>
      <c r="F24" s="9">
        <v>8.3333333333333329E-2</v>
      </c>
      <c r="G24" s="9">
        <v>4.5170151271793843E-2</v>
      </c>
    </row>
    <row r="25" spans="1:7">
      <c r="C25" t="s">
        <v>108</v>
      </c>
      <c r="D25" s="77">
        <v>2</v>
      </c>
      <c r="E25" s="25">
        <v>1879000</v>
      </c>
      <c r="F25" s="9">
        <v>1.8518518518518517E-2</v>
      </c>
      <c r="G25" s="9">
        <v>1.7483755088526422E-2</v>
      </c>
    </row>
    <row r="26" spans="1:7">
      <c r="B26" t="s">
        <v>78</v>
      </c>
      <c r="D26" s="77">
        <v>4</v>
      </c>
      <c r="E26" s="25">
        <v>2039000</v>
      </c>
      <c r="F26" s="9">
        <v>3.7037037037037035E-2</v>
      </c>
      <c r="G26" s="9">
        <v>1.8972526144494611E-2</v>
      </c>
    </row>
    <row r="27" spans="1:7">
      <c r="C27" t="s">
        <v>93</v>
      </c>
      <c r="D27" s="77">
        <v>4</v>
      </c>
      <c r="E27" s="25">
        <v>2039000</v>
      </c>
      <c r="F27" s="9">
        <v>3.7037037037037035E-2</v>
      </c>
      <c r="G27" s="9">
        <v>1.8972526144494611E-2</v>
      </c>
    </row>
    <row r="28" spans="1:7">
      <c r="A28" t="s">
        <v>96</v>
      </c>
      <c r="D28" s="77">
        <v>1</v>
      </c>
      <c r="E28" s="25">
        <v>534000</v>
      </c>
      <c r="F28" s="9">
        <v>9.2592592592592587E-3</v>
      </c>
      <c r="G28" s="9">
        <v>4.9687733992938316E-3</v>
      </c>
    </row>
    <row r="29" spans="1:7">
      <c r="B29" t="s">
        <v>97</v>
      </c>
      <c r="D29" s="77">
        <v>1</v>
      </c>
      <c r="E29" s="25">
        <v>534000</v>
      </c>
      <c r="F29" s="9">
        <v>9.2592592592592587E-3</v>
      </c>
      <c r="G29" s="9">
        <v>4.9687733992938316E-3</v>
      </c>
    </row>
    <row r="30" spans="1:7">
      <c r="C30" t="s">
        <v>98</v>
      </c>
      <c r="D30" s="77">
        <v>1</v>
      </c>
      <c r="E30" s="25">
        <v>534000</v>
      </c>
      <c r="F30" s="9">
        <v>9.2592592592592587E-3</v>
      </c>
      <c r="G30" s="9">
        <v>4.9687733992938316E-3</v>
      </c>
    </row>
    <row r="31" spans="1:7">
      <c r="A31" t="s">
        <v>76</v>
      </c>
      <c r="D31" s="77">
        <v>11</v>
      </c>
      <c r="E31" s="25">
        <v>28700000</v>
      </c>
      <c r="F31" s="9">
        <v>0.10185185185185185</v>
      </c>
      <c r="G31" s="9">
        <v>0.26704830816429392</v>
      </c>
    </row>
    <row r="32" spans="1:7">
      <c r="B32" t="s">
        <v>57</v>
      </c>
      <c r="D32" s="77">
        <v>1</v>
      </c>
      <c r="E32" s="25">
        <v>325000</v>
      </c>
      <c r="F32" s="9">
        <v>9.2592592592592587E-3</v>
      </c>
      <c r="G32" s="9">
        <v>3.0240662074353841E-3</v>
      </c>
    </row>
    <row r="33" spans="1:7">
      <c r="C33" t="s">
        <v>115</v>
      </c>
      <c r="D33" s="77">
        <v>1</v>
      </c>
      <c r="E33" s="25">
        <v>325000</v>
      </c>
      <c r="F33" s="9">
        <v>9.2592592592592587E-3</v>
      </c>
      <c r="G33" s="9">
        <v>3.0240662074353841E-3</v>
      </c>
    </row>
    <row r="34" spans="1:7">
      <c r="B34" t="s">
        <v>69</v>
      </c>
      <c r="D34" s="77">
        <v>10</v>
      </c>
      <c r="E34" s="25">
        <v>28375000</v>
      </c>
      <c r="F34" s="9">
        <v>9.2592592592592587E-2</v>
      </c>
      <c r="G34" s="9">
        <v>0.26402424195685853</v>
      </c>
    </row>
    <row r="35" spans="1:7">
      <c r="C35" t="s">
        <v>77</v>
      </c>
      <c r="D35" s="77">
        <v>10</v>
      </c>
      <c r="E35" s="25">
        <v>28375000</v>
      </c>
      <c r="F35" s="9">
        <v>9.2592592592592587E-2</v>
      </c>
      <c r="G35" s="9">
        <v>0.26402424195685853</v>
      </c>
    </row>
    <row r="36" spans="1:7">
      <c r="A36" t="s">
        <v>67</v>
      </c>
      <c r="D36" s="77">
        <v>14</v>
      </c>
      <c r="E36" s="25">
        <v>11748000</v>
      </c>
      <c r="F36" s="9">
        <v>0.12962962962962962</v>
      </c>
      <c r="G36" s="9">
        <v>0.10931301478446429</v>
      </c>
    </row>
    <row r="37" spans="1:7">
      <c r="B37" t="s">
        <v>86</v>
      </c>
      <c r="D37" s="77">
        <v>3</v>
      </c>
      <c r="E37" s="25">
        <v>6461000</v>
      </c>
      <c r="F37" s="9">
        <v>2.7777777777777776E-2</v>
      </c>
      <c r="G37" s="9">
        <v>6.0118436203815434E-2</v>
      </c>
    </row>
    <row r="38" spans="1:7">
      <c r="C38" t="s">
        <v>87</v>
      </c>
      <c r="D38" s="77">
        <v>1</v>
      </c>
      <c r="E38" s="25">
        <v>4775000</v>
      </c>
      <c r="F38" s="9">
        <v>9.2592592592592587E-3</v>
      </c>
      <c r="G38" s="9">
        <v>4.4430511201550643E-2</v>
      </c>
    </row>
    <row r="39" spans="1:7">
      <c r="C39" t="s">
        <v>89</v>
      </c>
      <c r="D39" s="77">
        <v>1</v>
      </c>
      <c r="E39" s="25">
        <v>1292000</v>
      </c>
      <c r="F39" s="9">
        <v>9.2592592592592587E-3</v>
      </c>
      <c r="G39" s="9">
        <v>1.2021826276943127E-2</v>
      </c>
    </row>
    <row r="40" spans="1:7">
      <c r="C40" t="s">
        <v>100</v>
      </c>
      <c r="D40" s="77">
        <v>1</v>
      </c>
      <c r="E40" s="25">
        <v>394000</v>
      </c>
      <c r="F40" s="9">
        <v>9.2592592592592587E-3</v>
      </c>
      <c r="G40" s="9">
        <v>3.6660987253216656E-3</v>
      </c>
    </row>
    <row r="41" spans="1:7">
      <c r="B41" t="s">
        <v>61</v>
      </c>
      <c r="D41" s="77">
        <v>5</v>
      </c>
      <c r="E41" s="25">
        <v>2580000</v>
      </c>
      <c r="F41" s="9">
        <v>4.6296296296296294E-2</v>
      </c>
      <c r="G41" s="9">
        <v>2.4006433277487051E-2</v>
      </c>
    </row>
    <row r="42" spans="1:7">
      <c r="C42" t="s">
        <v>68</v>
      </c>
      <c r="D42" s="77">
        <v>5</v>
      </c>
      <c r="E42" s="25">
        <v>2580000</v>
      </c>
      <c r="F42" s="9">
        <v>4.6296296296296294E-2</v>
      </c>
      <c r="G42" s="9">
        <v>2.4006433277487051E-2</v>
      </c>
    </row>
    <row r="43" spans="1:7">
      <c r="B43" t="s">
        <v>78</v>
      </c>
      <c r="D43" s="77">
        <v>5</v>
      </c>
      <c r="E43" s="25">
        <v>2242000</v>
      </c>
      <c r="F43" s="9">
        <v>4.6296296296296294E-2</v>
      </c>
      <c r="G43" s="9">
        <v>2.086140442175425E-2</v>
      </c>
    </row>
    <row r="44" spans="1:7">
      <c r="C44" t="s">
        <v>116</v>
      </c>
      <c r="D44" s="77">
        <v>1</v>
      </c>
      <c r="E44" s="25">
        <v>600000</v>
      </c>
      <c r="F44" s="9">
        <v>9.2592592592592587E-3</v>
      </c>
      <c r="G44" s="9">
        <v>5.5828914598807095E-3</v>
      </c>
    </row>
    <row r="45" spans="1:7">
      <c r="C45" t="s">
        <v>79</v>
      </c>
      <c r="D45" s="77">
        <v>3</v>
      </c>
      <c r="E45" s="25">
        <v>1092000</v>
      </c>
      <c r="F45" s="9">
        <v>2.7777777777777776E-2</v>
      </c>
      <c r="G45" s="9">
        <v>1.016086245698289E-2</v>
      </c>
    </row>
    <row r="46" spans="1:7">
      <c r="C46" t="s">
        <v>101</v>
      </c>
      <c r="D46" s="77">
        <v>1</v>
      </c>
      <c r="E46" s="25">
        <v>550000</v>
      </c>
      <c r="F46" s="9">
        <v>9.2592592592592587E-3</v>
      </c>
      <c r="G46" s="9">
        <v>5.1176505048906498E-3</v>
      </c>
    </row>
    <row r="47" spans="1:7">
      <c r="B47" t="s">
        <v>83</v>
      </c>
      <c r="D47" s="77">
        <v>1</v>
      </c>
      <c r="E47" s="25">
        <v>465000</v>
      </c>
      <c r="F47" s="9">
        <v>9.2592592592592587E-3</v>
      </c>
      <c r="G47" s="9">
        <v>4.3267408814075493E-3</v>
      </c>
    </row>
    <row r="48" spans="1:7">
      <c r="C48" t="s">
        <v>84</v>
      </c>
      <c r="D48" s="77">
        <v>1</v>
      </c>
      <c r="E48" s="25">
        <v>465000</v>
      </c>
      <c r="F48" s="9">
        <v>9.2592592592592587E-3</v>
      </c>
      <c r="G48" s="9">
        <v>4.3267408814075493E-3</v>
      </c>
    </row>
    <row r="49" spans="1:7">
      <c r="A49" t="s">
        <v>63</v>
      </c>
      <c r="D49" s="77">
        <v>13</v>
      </c>
      <c r="E49" s="25">
        <v>9563325</v>
      </c>
      <c r="F49" s="9">
        <v>0.12037037037037036</v>
      </c>
      <c r="G49" s="9">
        <v>8.8985009117606137E-2</v>
      </c>
    </row>
    <row r="50" spans="1:7">
      <c r="B50" t="s">
        <v>61</v>
      </c>
      <c r="D50" s="77">
        <v>12</v>
      </c>
      <c r="E50" s="25">
        <v>8913325</v>
      </c>
      <c r="F50" s="9">
        <v>0.1111111111111111</v>
      </c>
      <c r="G50" s="9">
        <v>8.2936876702735376E-2</v>
      </c>
    </row>
    <row r="51" spans="1:7">
      <c r="C51" t="s">
        <v>65</v>
      </c>
      <c r="D51" s="77">
        <v>12</v>
      </c>
      <c r="E51" s="25">
        <v>8913325</v>
      </c>
      <c r="F51" s="9">
        <v>0.1111111111111111</v>
      </c>
      <c r="G51" s="9">
        <v>8.2936876702735376E-2</v>
      </c>
    </row>
    <row r="52" spans="1:7">
      <c r="B52" t="s">
        <v>78</v>
      </c>
      <c r="D52" s="77">
        <v>1</v>
      </c>
      <c r="E52" s="25">
        <v>650000</v>
      </c>
      <c r="F52" s="9">
        <v>9.2592592592592587E-3</v>
      </c>
      <c r="G52" s="9">
        <v>6.0481324148707683E-3</v>
      </c>
    </row>
    <row r="53" spans="1:7">
      <c r="C53" t="s">
        <v>106</v>
      </c>
      <c r="D53" s="77">
        <v>1</v>
      </c>
      <c r="E53" s="25">
        <v>650000</v>
      </c>
      <c r="F53" s="9">
        <v>9.2592592592592587E-3</v>
      </c>
      <c r="G53" s="9">
        <v>6.0481324148707683E-3</v>
      </c>
    </row>
    <row r="54" spans="1:7">
      <c r="A54" t="s">
        <v>90</v>
      </c>
      <c r="D54" s="77">
        <v>6</v>
      </c>
      <c r="E54" s="25">
        <v>3180900</v>
      </c>
      <c r="F54" s="9">
        <v>5.5555555555555552E-2</v>
      </c>
      <c r="G54" s="9">
        <v>2.959769907455758E-2</v>
      </c>
    </row>
    <row r="55" spans="1:7">
      <c r="B55" t="s">
        <v>57</v>
      </c>
      <c r="D55" s="77">
        <v>6</v>
      </c>
      <c r="E55" s="25">
        <v>3180900</v>
      </c>
      <c r="F55" s="9">
        <v>5.5555555555555552E-2</v>
      </c>
      <c r="G55" s="9">
        <v>2.959769907455758E-2</v>
      </c>
    </row>
    <row r="56" spans="1:7">
      <c r="C56" t="s">
        <v>91</v>
      </c>
      <c r="D56" s="77">
        <v>6</v>
      </c>
      <c r="E56" s="25">
        <v>3180900</v>
      </c>
      <c r="F56" s="9">
        <v>5.5555555555555552E-2</v>
      </c>
      <c r="G56" s="9">
        <v>2.959769907455758E-2</v>
      </c>
    </row>
    <row r="57" spans="1:7">
      <c r="A57" t="s">
        <v>29</v>
      </c>
      <c r="D57" s="77">
        <v>108</v>
      </c>
      <c r="E57" s="25">
        <v>107471192</v>
      </c>
      <c r="F57" s="9">
        <v>1</v>
      </c>
      <c r="G57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5"/>
  <sheetViews>
    <sheetView workbookViewId="0">
      <pane ySplit="4" topLeftCell="A5" activePane="bottomLeft" state="frozen"/>
      <selection pane="bottomLeft" activeCell="F1" sqref="F1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6" t="s">
        <v>1</v>
      </c>
      <c r="B1" t="s">
        <v>28</v>
      </c>
    </row>
    <row r="3" spans="1:6">
      <c r="C3" s="76" t="s">
        <v>40</v>
      </c>
    </row>
    <row r="4" spans="1:6">
      <c r="A4" s="76" t="s">
        <v>39</v>
      </c>
      <c r="B4" s="76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138</v>
      </c>
      <c r="C5" s="77">
        <v>1</v>
      </c>
      <c r="D5" s="25">
        <v>505000</v>
      </c>
      <c r="E5" s="9">
        <v>7.6923076923076927E-2</v>
      </c>
      <c r="F5" s="9">
        <v>2.3949165170041444E-2</v>
      </c>
    </row>
    <row r="6" spans="1:6">
      <c r="B6" t="s">
        <v>63</v>
      </c>
      <c r="C6" s="77">
        <v>1</v>
      </c>
      <c r="D6" s="25">
        <v>505000</v>
      </c>
      <c r="E6" s="9">
        <v>7.6923076923076927E-2</v>
      </c>
      <c r="F6" s="9">
        <v>2.3949165170041444E-2</v>
      </c>
    </row>
    <row r="7" spans="1:6">
      <c r="C7" s="77"/>
      <c r="D7" s="25"/>
      <c r="E7" s="9"/>
      <c r="F7" s="9"/>
    </row>
    <row r="8" spans="1:6">
      <c r="A8" t="s">
        <v>128</v>
      </c>
      <c r="C8" s="77">
        <v>1</v>
      </c>
      <c r="D8" s="25">
        <v>13070000</v>
      </c>
      <c r="E8" s="9">
        <v>7.6923076923076927E-2</v>
      </c>
      <c r="F8" s="9">
        <v>0.61983284905434</v>
      </c>
    </row>
    <row r="9" spans="1:6">
      <c r="B9" t="s">
        <v>76</v>
      </c>
      <c r="C9" s="77">
        <v>1</v>
      </c>
      <c r="D9" s="25">
        <v>13070000</v>
      </c>
      <c r="E9" s="9">
        <v>7.6923076923076927E-2</v>
      </c>
      <c r="F9" s="9">
        <v>0.61983284905434</v>
      </c>
    </row>
    <row r="10" spans="1:6">
      <c r="C10" s="77"/>
      <c r="D10" s="25"/>
      <c r="E10" s="9"/>
      <c r="F10" s="9"/>
    </row>
    <row r="11" spans="1:6">
      <c r="A11" t="s">
        <v>44</v>
      </c>
      <c r="C11" s="77"/>
      <c r="D11" s="25"/>
      <c r="E11" s="9">
        <v>0</v>
      </c>
      <c r="F11" s="9">
        <v>0</v>
      </c>
    </row>
    <row r="12" spans="1:6">
      <c r="B12" t="s">
        <v>44</v>
      </c>
      <c r="C12" s="77"/>
      <c r="D12" s="25"/>
      <c r="E12" s="9">
        <v>0</v>
      </c>
      <c r="F12" s="9">
        <v>0</v>
      </c>
    </row>
    <row r="13" spans="1:6">
      <c r="C13" s="77"/>
      <c r="D13" s="25"/>
      <c r="E13" s="9"/>
      <c r="F13" s="9"/>
    </row>
    <row r="14" spans="1:6">
      <c r="A14" t="s">
        <v>123</v>
      </c>
      <c r="C14" s="77">
        <v>2</v>
      </c>
      <c r="D14" s="25">
        <v>464300</v>
      </c>
      <c r="E14" s="9">
        <v>0.15384615384615385</v>
      </c>
      <c r="F14" s="9">
        <v>2.2019004729604441E-2</v>
      </c>
    </row>
    <row r="15" spans="1:6">
      <c r="B15" t="s">
        <v>55</v>
      </c>
      <c r="C15" s="77">
        <v>1</v>
      </c>
      <c r="D15" s="25">
        <v>366300</v>
      </c>
      <c r="E15" s="9">
        <v>7.6923076923076927E-2</v>
      </c>
      <c r="F15" s="9">
        <v>1.7371443963933031E-2</v>
      </c>
    </row>
    <row r="16" spans="1:6">
      <c r="B16" t="s">
        <v>63</v>
      </c>
      <c r="C16" s="77">
        <v>1</v>
      </c>
      <c r="D16" s="25">
        <v>98000</v>
      </c>
      <c r="E16" s="9">
        <v>7.6923076923076927E-2</v>
      </c>
      <c r="F16" s="9">
        <v>4.6475607656714093E-3</v>
      </c>
    </row>
    <row r="17" spans="1:6">
      <c r="C17" s="77"/>
      <c r="D17" s="25"/>
      <c r="E17" s="9"/>
      <c r="F17" s="9"/>
    </row>
    <row r="18" spans="1:6">
      <c r="A18" t="s">
        <v>120</v>
      </c>
      <c r="C18" s="77">
        <v>1</v>
      </c>
      <c r="D18" s="25">
        <v>1200000</v>
      </c>
      <c r="E18" s="9">
        <v>7.6923076923076927E-2</v>
      </c>
      <c r="F18" s="9">
        <v>5.6908907334751943E-2</v>
      </c>
    </row>
    <row r="19" spans="1:6">
      <c r="B19" t="s">
        <v>55</v>
      </c>
      <c r="C19" s="77">
        <v>1</v>
      </c>
      <c r="D19" s="25">
        <v>1200000</v>
      </c>
      <c r="E19" s="9">
        <v>7.6923076923076927E-2</v>
      </c>
      <c r="F19" s="9">
        <v>5.6908907334751943E-2</v>
      </c>
    </row>
    <row r="20" spans="1:6">
      <c r="C20" s="77"/>
      <c r="D20" s="25"/>
      <c r="E20" s="9"/>
      <c r="F20" s="9"/>
    </row>
    <row r="21" spans="1:6">
      <c r="A21" t="s">
        <v>125</v>
      </c>
      <c r="C21" s="77">
        <v>1</v>
      </c>
      <c r="D21" s="25">
        <v>423280</v>
      </c>
      <c r="E21" s="9">
        <v>7.6923076923076927E-2</v>
      </c>
      <c r="F21" s="9">
        <v>2.0073668580544837E-2</v>
      </c>
    </row>
    <row r="22" spans="1:6">
      <c r="B22" t="s">
        <v>60</v>
      </c>
      <c r="C22" s="77">
        <v>1</v>
      </c>
      <c r="D22" s="25">
        <v>423280</v>
      </c>
      <c r="E22" s="9">
        <v>7.6923076923076927E-2</v>
      </c>
      <c r="F22" s="9">
        <v>2.0073668580544837E-2</v>
      </c>
    </row>
    <row r="23" spans="1:6">
      <c r="C23" s="77"/>
      <c r="D23" s="25"/>
      <c r="E23" s="9"/>
      <c r="F23" s="9"/>
    </row>
    <row r="24" spans="1:6">
      <c r="A24" t="s">
        <v>132</v>
      </c>
      <c r="C24" s="77">
        <v>1</v>
      </c>
      <c r="D24" s="25">
        <v>125000</v>
      </c>
      <c r="E24" s="9">
        <v>7.6923076923076927E-2</v>
      </c>
      <c r="F24" s="9">
        <v>5.9280111807033277E-3</v>
      </c>
    </row>
    <row r="25" spans="1:6">
      <c r="B25" t="s">
        <v>67</v>
      </c>
      <c r="C25" s="77">
        <v>1</v>
      </c>
      <c r="D25" s="25">
        <v>125000</v>
      </c>
      <c r="E25" s="9">
        <v>7.6923076923076927E-2</v>
      </c>
      <c r="F25" s="9">
        <v>5.9280111807033277E-3</v>
      </c>
    </row>
    <row r="26" spans="1:6">
      <c r="C26" s="77"/>
      <c r="D26" s="25"/>
      <c r="E26" s="9"/>
      <c r="F26" s="9"/>
    </row>
    <row r="27" spans="1:6">
      <c r="A27" t="s">
        <v>130</v>
      </c>
      <c r="C27" s="77">
        <v>1</v>
      </c>
      <c r="D27" s="25">
        <v>350000</v>
      </c>
      <c r="E27" s="9">
        <v>7.6923076923076927E-2</v>
      </c>
      <c r="F27" s="9">
        <v>1.6598431305969316E-2</v>
      </c>
    </row>
    <row r="28" spans="1:6">
      <c r="B28" t="s">
        <v>67</v>
      </c>
      <c r="C28" s="77">
        <v>1</v>
      </c>
      <c r="D28" s="25">
        <v>350000</v>
      </c>
      <c r="E28" s="9">
        <v>7.6923076923076927E-2</v>
      </c>
      <c r="F28" s="9">
        <v>1.6598431305969316E-2</v>
      </c>
    </row>
    <row r="29" spans="1:6">
      <c r="C29" s="77"/>
      <c r="D29" s="25"/>
      <c r="E29" s="9"/>
      <c r="F29" s="9"/>
    </row>
    <row r="30" spans="1:6">
      <c r="A30" t="s">
        <v>144</v>
      </c>
      <c r="C30" s="77">
        <v>1</v>
      </c>
      <c r="D30" s="25">
        <v>250000</v>
      </c>
      <c r="E30" s="9">
        <v>7.6923076923076927E-2</v>
      </c>
      <c r="F30" s="9">
        <v>1.1856022361406655E-2</v>
      </c>
    </row>
    <row r="31" spans="1:6">
      <c r="B31" t="s">
        <v>63</v>
      </c>
      <c r="C31" s="77">
        <v>1</v>
      </c>
      <c r="D31" s="25">
        <v>250000</v>
      </c>
      <c r="E31" s="9">
        <v>7.6923076923076927E-2</v>
      </c>
      <c r="F31" s="9">
        <v>1.1856022361406655E-2</v>
      </c>
    </row>
    <row r="32" spans="1:6">
      <c r="C32" s="77"/>
      <c r="D32" s="25"/>
      <c r="E32" s="9"/>
      <c r="F32" s="9"/>
    </row>
    <row r="33" spans="1:6">
      <c r="A33" t="s">
        <v>142</v>
      </c>
      <c r="C33" s="77">
        <v>1</v>
      </c>
      <c r="D33" s="25">
        <v>500000</v>
      </c>
      <c r="E33" s="9">
        <v>7.6923076923076927E-2</v>
      </c>
      <c r="F33" s="9">
        <v>2.3712044722813311E-2</v>
      </c>
    </row>
    <row r="34" spans="1:6">
      <c r="B34" t="s">
        <v>63</v>
      </c>
      <c r="C34" s="77">
        <v>1</v>
      </c>
      <c r="D34" s="25">
        <v>500000</v>
      </c>
      <c r="E34" s="9">
        <v>7.6923076923076927E-2</v>
      </c>
      <c r="F34" s="9">
        <v>2.3712044722813311E-2</v>
      </c>
    </row>
    <row r="35" spans="1:6">
      <c r="C35" s="77"/>
      <c r="D35" s="25"/>
      <c r="E35" s="9"/>
      <c r="F35" s="9"/>
    </row>
    <row r="36" spans="1:6">
      <c r="A36" t="s">
        <v>140</v>
      </c>
      <c r="C36" s="77">
        <v>1</v>
      </c>
      <c r="D36" s="25">
        <v>2500000</v>
      </c>
      <c r="E36" s="9">
        <v>7.6923076923076927E-2</v>
      </c>
      <c r="F36" s="9">
        <v>0.11856022361406655</v>
      </c>
    </row>
    <row r="37" spans="1:6">
      <c r="B37" t="s">
        <v>63</v>
      </c>
      <c r="C37" s="77">
        <v>1</v>
      </c>
      <c r="D37" s="25">
        <v>2500000</v>
      </c>
      <c r="E37" s="9">
        <v>7.6923076923076927E-2</v>
      </c>
      <c r="F37" s="9">
        <v>0.11856022361406655</v>
      </c>
    </row>
    <row r="38" spans="1:6">
      <c r="C38" s="77"/>
      <c r="D38" s="25"/>
      <c r="E38" s="9"/>
      <c r="F38" s="9"/>
    </row>
    <row r="39" spans="1:6">
      <c r="A39" t="s">
        <v>134</v>
      </c>
      <c r="C39" s="77">
        <v>1</v>
      </c>
      <c r="D39" s="25">
        <v>967500</v>
      </c>
      <c r="E39" s="9">
        <v>7.6923076923076927E-2</v>
      </c>
      <c r="F39" s="9">
        <v>4.588280653864376E-2</v>
      </c>
    </row>
    <row r="40" spans="1:6">
      <c r="B40" t="s">
        <v>63</v>
      </c>
      <c r="C40" s="77">
        <v>1</v>
      </c>
      <c r="D40" s="25">
        <v>967500</v>
      </c>
      <c r="E40" s="9">
        <v>7.6923076923076927E-2</v>
      </c>
      <c r="F40" s="9">
        <v>4.588280653864376E-2</v>
      </c>
    </row>
    <row r="41" spans="1:6">
      <c r="C41" s="77"/>
      <c r="D41" s="25"/>
      <c r="E41" s="9"/>
      <c r="F41" s="9"/>
    </row>
    <row r="42" spans="1:6">
      <c r="A42" t="s">
        <v>145</v>
      </c>
      <c r="C42" s="77">
        <v>1</v>
      </c>
      <c r="D42" s="25">
        <v>731250</v>
      </c>
      <c r="E42" s="9">
        <v>7.6923076923076927E-2</v>
      </c>
      <c r="F42" s="9">
        <v>3.467886540711447E-2</v>
      </c>
    </row>
    <row r="43" spans="1:6">
      <c r="B43" t="s">
        <v>90</v>
      </c>
      <c r="C43" s="77">
        <v>1</v>
      </c>
      <c r="D43" s="25">
        <v>731250</v>
      </c>
      <c r="E43" s="9">
        <v>7.6923076923076927E-2</v>
      </c>
      <c r="F43" s="9">
        <v>3.467886540711447E-2</v>
      </c>
    </row>
    <row r="44" spans="1:6">
      <c r="C44" s="77"/>
      <c r="D44" s="25"/>
      <c r="E44" s="9"/>
      <c r="F44" s="9"/>
    </row>
    <row r="45" spans="1:6">
      <c r="A45" t="s">
        <v>29</v>
      </c>
      <c r="C45" s="77">
        <v>13</v>
      </c>
      <c r="D45" s="25">
        <v>21086330</v>
      </c>
      <c r="E45" s="9">
        <v>1</v>
      </c>
      <c r="F45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16"/>
  <sheetViews>
    <sheetView workbookViewId="0">
      <pane ySplit="4" topLeftCell="A5" activePane="bottomLeft" state="frozen"/>
      <selection pane="bottomLeft" activeCell="F1" sqref="F1"/>
    </sheetView>
  </sheetViews>
  <sheetFormatPr defaultColWidth="9.109375" defaultRowHeight="13.2"/>
  <cols>
    <col min="1" max="1" width="48.88671875" style="117" customWidth="1"/>
    <col min="2" max="2" width="16.5546875" style="117" customWidth="1"/>
    <col min="3" max="3" width="19" style="117" customWidth="1"/>
    <col min="4" max="4" width="17.6640625" style="117" customWidth="1"/>
    <col min="5" max="5" width="22.109375" style="117" customWidth="1"/>
    <col min="6" max="6" width="20.88671875" style="117" customWidth="1"/>
    <col min="7" max="16384" width="9.109375" style="117"/>
  </cols>
  <sheetData>
    <row r="1" spans="1:6" ht="17.399999999999999">
      <c r="A1" s="118" t="s">
        <v>50</v>
      </c>
    </row>
    <row r="2" spans="1:6">
      <c r="A2" s="119" t="str">
        <f>'OVERALL STATS'!A2</f>
        <v>Reporting Period: JUNE, 2024</v>
      </c>
    </row>
    <row r="4" spans="1:6">
      <c r="A4" s="120" t="s">
        <v>51</v>
      </c>
      <c r="B4" s="120" t="s">
        <v>8</v>
      </c>
      <c r="C4" s="120" t="s">
        <v>52</v>
      </c>
      <c r="D4" s="120" t="s">
        <v>53</v>
      </c>
      <c r="E4" s="120" t="s">
        <v>30</v>
      </c>
      <c r="F4" s="120" t="s">
        <v>54</v>
      </c>
    </row>
    <row r="5" spans="1:6" ht="14.4">
      <c r="A5" s="154" t="s">
        <v>113</v>
      </c>
      <c r="B5" s="155">
        <v>2</v>
      </c>
      <c r="C5" s="156">
        <v>3871213</v>
      </c>
      <c r="D5" s="156">
        <v>1935606.5</v>
      </c>
      <c r="E5" s="121">
        <f>Table2[[#This Row],[CLOSINGS]]/$B$16</f>
        <v>0.10526315789473684</v>
      </c>
      <c r="F5" s="121">
        <f>Table2[[#This Row],[DOLLARVOL]]/$C$16</f>
        <v>0.19658244656473683</v>
      </c>
    </row>
    <row r="6" spans="1:6" ht="14.4">
      <c r="A6" s="154" t="s">
        <v>92</v>
      </c>
      <c r="B6" s="155">
        <v>1</v>
      </c>
      <c r="C6" s="156">
        <v>3514820</v>
      </c>
      <c r="D6" s="156">
        <v>3514820</v>
      </c>
      <c r="E6" s="121">
        <f>Table2[[#This Row],[CLOSINGS]]/$B$16</f>
        <v>5.2631578947368418E-2</v>
      </c>
      <c r="F6" s="121">
        <f>Table2[[#This Row],[DOLLARVOL]]/$C$16</f>
        <v>0.17848460284532738</v>
      </c>
    </row>
    <row r="7" spans="1:6" ht="14.4">
      <c r="A7" s="154" t="s">
        <v>88</v>
      </c>
      <c r="B7" s="155">
        <v>1</v>
      </c>
      <c r="C7" s="156">
        <v>3738150</v>
      </c>
      <c r="D7" s="156">
        <v>3738150</v>
      </c>
      <c r="E7" s="121">
        <f>Table2[[#This Row],[CLOSINGS]]/$B$16</f>
        <v>5.2631578947368418E-2</v>
      </c>
      <c r="F7" s="121">
        <f>Table2[[#This Row],[DOLLARVOL]]/$C$16</f>
        <v>0.18982543007216884</v>
      </c>
    </row>
    <row r="8" spans="1:6" ht="14.4">
      <c r="A8" s="154" t="s">
        <v>112</v>
      </c>
      <c r="B8" s="155">
        <v>1</v>
      </c>
      <c r="C8" s="156">
        <v>442000</v>
      </c>
      <c r="D8" s="156">
        <v>442000</v>
      </c>
      <c r="E8" s="121">
        <f>Table2[[#This Row],[CLOSINGS]]/$B$16</f>
        <v>5.2631578947368418E-2</v>
      </c>
      <c r="F8" s="121">
        <f>Table2[[#This Row],[DOLLARVOL]]/$C$16</f>
        <v>2.2445016944718277E-2</v>
      </c>
    </row>
    <row r="9" spans="1:6" ht="14.4">
      <c r="A9" s="154" t="s">
        <v>114</v>
      </c>
      <c r="B9" s="155">
        <v>1</v>
      </c>
      <c r="C9" s="156">
        <v>642041</v>
      </c>
      <c r="D9" s="156">
        <v>642041</v>
      </c>
      <c r="E9" s="121">
        <f>Table2[[#This Row],[CLOSINGS]]/$B$16</f>
        <v>5.2631578947368418E-2</v>
      </c>
      <c r="F9" s="121">
        <f>Table2[[#This Row],[DOLLARVOL]]/$C$16</f>
        <v>3.2603215213130921E-2</v>
      </c>
    </row>
    <row r="10" spans="1:6" ht="14.4">
      <c r="A10" s="154" t="s">
        <v>82</v>
      </c>
      <c r="B10" s="155">
        <v>1</v>
      </c>
      <c r="C10" s="156">
        <v>520261</v>
      </c>
      <c r="D10" s="156">
        <v>520261</v>
      </c>
      <c r="E10" s="121">
        <f>Table2[[#This Row],[CLOSINGS]]/$B$16</f>
        <v>5.2631578947368418E-2</v>
      </c>
      <c r="F10" s="121">
        <f>Table2[[#This Row],[DOLLARVOL]]/$C$16</f>
        <v>2.6419156019629131E-2</v>
      </c>
    </row>
    <row r="11" spans="1:6" ht="14.4">
      <c r="A11" s="154" t="s">
        <v>94</v>
      </c>
      <c r="B11" s="155">
        <v>3</v>
      </c>
      <c r="C11" s="156">
        <v>1723818</v>
      </c>
      <c r="D11" s="156">
        <v>574606</v>
      </c>
      <c r="E11" s="121">
        <f>Table2[[#This Row],[CLOSINGS]]/$B$16</f>
        <v>0.15789473684210525</v>
      </c>
      <c r="F11" s="121">
        <f>Table2[[#This Row],[DOLLARVOL]]/$C$16</f>
        <v>8.7536480134865105E-2</v>
      </c>
    </row>
    <row r="12" spans="1:6" ht="14.4">
      <c r="A12" s="154" t="s">
        <v>85</v>
      </c>
      <c r="B12" s="155">
        <v>4</v>
      </c>
      <c r="C12" s="156">
        <v>1968370</v>
      </c>
      <c r="D12" s="156">
        <v>492092.5</v>
      </c>
      <c r="E12" s="121">
        <f>Table2[[#This Row],[CLOSINGS]]/$B$16</f>
        <v>0.21052631578947367</v>
      </c>
      <c r="F12" s="121">
        <f>Table2[[#This Row],[DOLLARVOL]]/$C$16</f>
        <v>9.9954972858540991E-2</v>
      </c>
    </row>
    <row r="13" spans="1:6" ht="14.4">
      <c r="A13" s="154" t="s">
        <v>75</v>
      </c>
      <c r="B13" s="155">
        <v>1</v>
      </c>
      <c r="C13" s="156">
        <v>559950</v>
      </c>
      <c r="D13" s="156">
        <v>559950</v>
      </c>
      <c r="E13" s="121">
        <f>Table2[[#This Row],[CLOSINGS]]/$B$16</f>
        <v>5.2631578947368418E-2</v>
      </c>
      <c r="F13" s="121">
        <f>Table2[[#This Row],[DOLLARVOL]]/$C$16</f>
        <v>2.8434586511753394E-2</v>
      </c>
    </row>
    <row r="14" spans="1:6" ht="14.4">
      <c r="A14" s="154" t="s">
        <v>107</v>
      </c>
      <c r="B14" s="155">
        <v>1</v>
      </c>
      <c r="C14" s="156">
        <v>664900</v>
      </c>
      <c r="D14" s="156">
        <v>664900</v>
      </c>
      <c r="E14" s="121">
        <f>Table2[[#This Row],[CLOSINGS]]/$B$16</f>
        <v>5.2631578947368418E-2</v>
      </c>
      <c r="F14" s="121">
        <f>Table2[[#This Row],[DOLLARVOL]]/$C$16</f>
        <v>3.3764008521590914E-2</v>
      </c>
    </row>
    <row r="15" spans="1:6" ht="14.4">
      <c r="A15" s="154" t="s">
        <v>105</v>
      </c>
      <c r="B15" s="155">
        <v>3</v>
      </c>
      <c r="C15" s="156">
        <v>2047044</v>
      </c>
      <c r="D15" s="156">
        <v>682348</v>
      </c>
      <c r="E15" s="121">
        <f>Table2[[#This Row],[CLOSINGS]]/$B$16</f>
        <v>0.15789473684210525</v>
      </c>
      <c r="F15" s="121">
        <f>Table2[[#This Row],[DOLLARVOL]]/$C$16</f>
        <v>0.10395008431353819</v>
      </c>
    </row>
    <row r="16" spans="1:6">
      <c r="A16" s="122" t="s">
        <v>23</v>
      </c>
      <c r="B16" s="123">
        <f>SUM(B5:B15)</f>
        <v>19</v>
      </c>
      <c r="C16" s="124">
        <f>SUM(C5:C15)</f>
        <v>19692567</v>
      </c>
      <c r="D16" s="124"/>
      <c r="E16" s="125">
        <f>SUM(E5:E15)</f>
        <v>1</v>
      </c>
      <c r="F16" s="125">
        <f>SUM(F5:F15)</f>
        <v>1</v>
      </c>
    </row>
  </sheetData>
  <pageMargins left="0.7" right="0.7" top="0.75" bottom="0.75" header="0.3" footer="0.3"/>
  <ignoredErrors>
    <ignoredError sqref="E5:F15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109"/>
  <sheetViews>
    <sheetView workbookViewId="0">
      <selection activeCell="K18" sqref="K18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6" t="s">
        <v>0</v>
      </c>
      <c r="B1" s="86" t="s">
        <v>35</v>
      </c>
      <c r="C1" s="86" t="s">
        <v>26</v>
      </c>
      <c r="D1" s="86" t="s">
        <v>31</v>
      </c>
      <c r="E1" s="86" t="s">
        <v>27</v>
      </c>
      <c r="F1" s="86" t="s">
        <v>32</v>
      </c>
      <c r="G1" s="86" t="s">
        <v>36</v>
      </c>
      <c r="H1" s="86" t="s">
        <v>37</v>
      </c>
      <c r="I1" s="86" t="s">
        <v>38</v>
      </c>
      <c r="J1" s="86" t="s">
        <v>33</v>
      </c>
      <c r="K1" s="91" t="s">
        <v>42</v>
      </c>
      <c r="L1">
        <v>109</v>
      </c>
    </row>
    <row r="2" spans="1:12" ht="14.4">
      <c r="A2" s="105" t="s">
        <v>71</v>
      </c>
      <c r="B2" s="105" t="s">
        <v>147</v>
      </c>
      <c r="C2" s="105" t="s">
        <v>72</v>
      </c>
      <c r="D2" s="105" t="s">
        <v>73</v>
      </c>
      <c r="E2" s="105" t="s">
        <v>56</v>
      </c>
      <c r="F2" s="106">
        <v>1008803</v>
      </c>
      <c r="G2" s="107">
        <v>559950</v>
      </c>
      <c r="H2" s="105" t="s">
        <v>74</v>
      </c>
      <c r="I2" s="105" t="s">
        <v>74</v>
      </c>
      <c r="J2" s="108">
        <v>45449</v>
      </c>
    </row>
    <row r="3" spans="1:12" ht="14.4">
      <c r="A3" s="105" t="s">
        <v>55</v>
      </c>
      <c r="B3" s="105" t="s">
        <v>148</v>
      </c>
      <c r="C3" s="105" t="s">
        <v>57</v>
      </c>
      <c r="D3" s="105" t="s">
        <v>58</v>
      </c>
      <c r="E3" s="105" t="s">
        <v>56</v>
      </c>
      <c r="F3" s="106">
        <v>1009172</v>
      </c>
      <c r="G3" s="107">
        <v>1800000</v>
      </c>
      <c r="H3" s="105" t="s">
        <v>59</v>
      </c>
      <c r="I3" s="105" t="s">
        <v>74</v>
      </c>
      <c r="J3" s="108">
        <v>45460</v>
      </c>
    </row>
    <row r="4" spans="1:12" ht="14.4">
      <c r="A4" s="105" t="s">
        <v>55</v>
      </c>
      <c r="B4" s="105" t="s">
        <v>148</v>
      </c>
      <c r="C4" s="105" t="s">
        <v>57</v>
      </c>
      <c r="D4" s="105" t="s">
        <v>58</v>
      </c>
      <c r="E4" s="105" t="s">
        <v>66</v>
      </c>
      <c r="F4" s="106">
        <v>1009288</v>
      </c>
      <c r="G4" s="107">
        <v>496000</v>
      </c>
      <c r="H4" s="105" t="s">
        <v>59</v>
      </c>
      <c r="I4" s="105" t="s">
        <v>74</v>
      </c>
      <c r="J4" s="108">
        <v>45464</v>
      </c>
    </row>
    <row r="5" spans="1:12" ht="14.4">
      <c r="A5" s="105" t="s">
        <v>55</v>
      </c>
      <c r="B5" s="105" t="s">
        <v>148</v>
      </c>
      <c r="C5" s="105" t="s">
        <v>57</v>
      </c>
      <c r="D5" s="105" t="s">
        <v>58</v>
      </c>
      <c r="E5" s="105" t="s">
        <v>66</v>
      </c>
      <c r="F5" s="106">
        <v>1008735</v>
      </c>
      <c r="G5" s="107">
        <v>3738150</v>
      </c>
      <c r="H5" s="105" t="s">
        <v>74</v>
      </c>
      <c r="I5" s="105" t="s">
        <v>74</v>
      </c>
      <c r="J5" s="108">
        <v>45447</v>
      </c>
    </row>
    <row r="6" spans="1:12" ht="14.4">
      <c r="A6" s="105" t="s">
        <v>55</v>
      </c>
      <c r="B6" s="105" t="s">
        <v>148</v>
      </c>
      <c r="C6" s="105" t="s">
        <v>86</v>
      </c>
      <c r="D6" s="105" t="s">
        <v>104</v>
      </c>
      <c r="E6" s="105" t="s">
        <v>56</v>
      </c>
      <c r="F6" s="106">
        <v>1009123</v>
      </c>
      <c r="G6" s="107">
        <v>676900</v>
      </c>
      <c r="H6" s="105" t="s">
        <v>74</v>
      </c>
      <c r="I6" s="105" t="s">
        <v>74</v>
      </c>
      <c r="J6" s="108">
        <v>45457</v>
      </c>
    </row>
    <row r="7" spans="1:12" ht="14.4">
      <c r="A7" s="105" t="s">
        <v>55</v>
      </c>
      <c r="B7" s="105" t="s">
        <v>148</v>
      </c>
      <c r="C7" s="105" t="s">
        <v>57</v>
      </c>
      <c r="D7" s="105" t="s">
        <v>58</v>
      </c>
      <c r="E7" s="105" t="s">
        <v>99</v>
      </c>
      <c r="F7" s="106">
        <v>1009363</v>
      </c>
      <c r="G7" s="107">
        <v>369000</v>
      </c>
      <c r="H7" s="105" t="s">
        <v>59</v>
      </c>
      <c r="I7" s="105" t="s">
        <v>74</v>
      </c>
      <c r="J7" s="108">
        <v>45467</v>
      </c>
    </row>
    <row r="8" spans="1:12" ht="14.4">
      <c r="A8" s="105" t="s">
        <v>55</v>
      </c>
      <c r="B8" s="105" t="s">
        <v>148</v>
      </c>
      <c r="C8" s="105" t="s">
        <v>86</v>
      </c>
      <c r="D8" s="105" t="s">
        <v>104</v>
      </c>
      <c r="E8" s="105" t="s">
        <v>56</v>
      </c>
      <c r="F8" s="106">
        <v>1009214</v>
      </c>
      <c r="G8" s="107">
        <v>664900</v>
      </c>
      <c r="H8" s="105" t="s">
        <v>74</v>
      </c>
      <c r="I8" s="105" t="s">
        <v>74</v>
      </c>
      <c r="J8" s="108">
        <v>45461</v>
      </c>
    </row>
    <row r="9" spans="1:12" ht="14.4">
      <c r="A9" s="105" t="s">
        <v>55</v>
      </c>
      <c r="B9" s="105" t="s">
        <v>148</v>
      </c>
      <c r="C9" s="105" t="s">
        <v>57</v>
      </c>
      <c r="D9" s="105" t="s">
        <v>58</v>
      </c>
      <c r="E9" s="105" t="s">
        <v>56</v>
      </c>
      <c r="F9" s="106">
        <v>1008736</v>
      </c>
      <c r="G9" s="107">
        <v>475000</v>
      </c>
      <c r="H9" s="105" t="s">
        <v>59</v>
      </c>
      <c r="I9" s="105" t="s">
        <v>74</v>
      </c>
      <c r="J9" s="108">
        <v>45447</v>
      </c>
    </row>
    <row r="10" spans="1:12" ht="14.4">
      <c r="A10" s="105" t="s">
        <v>55</v>
      </c>
      <c r="B10" s="105" t="s">
        <v>148</v>
      </c>
      <c r="C10" s="105" t="s">
        <v>57</v>
      </c>
      <c r="D10" s="105" t="s">
        <v>58</v>
      </c>
      <c r="E10" s="105" t="s">
        <v>66</v>
      </c>
      <c r="F10" s="106">
        <v>1009385</v>
      </c>
      <c r="G10" s="107">
        <v>1721304</v>
      </c>
      <c r="H10" s="105" t="s">
        <v>74</v>
      </c>
      <c r="I10" s="105" t="s">
        <v>74</v>
      </c>
      <c r="J10" s="108">
        <v>45467</v>
      </c>
    </row>
    <row r="11" spans="1:12" ht="14.4">
      <c r="A11" s="105" t="s">
        <v>55</v>
      </c>
      <c r="B11" s="105" t="s">
        <v>148</v>
      </c>
      <c r="C11" s="105" t="s">
        <v>57</v>
      </c>
      <c r="D11" s="105" t="s">
        <v>58</v>
      </c>
      <c r="E11" s="105" t="s">
        <v>56</v>
      </c>
      <c r="F11" s="106">
        <v>1009404</v>
      </c>
      <c r="G11" s="107">
        <v>1400000</v>
      </c>
      <c r="H11" s="105" t="s">
        <v>59</v>
      </c>
      <c r="I11" s="105" t="s">
        <v>74</v>
      </c>
      <c r="J11" s="108">
        <v>45468</v>
      </c>
    </row>
    <row r="12" spans="1:12" ht="14.4">
      <c r="A12" s="105" t="s">
        <v>55</v>
      </c>
      <c r="B12" s="105" t="s">
        <v>148</v>
      </c>
      <c r="C12" s="105" t="s">
        <v>57</v>
      </c>
      <c r="D12" s="105" t="s">
        <v>58</v>
      </c>
      <c r="E12" s="105" t="s">
        <v>56</v>
      </c>
      <c r="F12" s="106">
        <v>1008922</v>
      </c>
      <c r="G12" s="107">
        <v>669000</v>
      </c>
      <c r="H12" s="105" t="s">
        <v>59</v>
      </c>
      <c r="I12" s="105" t="s">
        <v>74</v>
      </c>
      <c r="J12" s="108">
        <v>45453</v>
      </c>
    </row>
    <row r="13" spans="1:12" ht="14.4">
      <c r="A13" s="105" t="s">
        <v>55</v>
      </c>
      <c r="B13" s="105" t="s">
        <v>148</v>
      </c>
      <c r="C13" s="105" t="s">
        <v>57</v>
      </c>
      <c r="D13" s="105" t="s">
        <v>58</v>
      </c>
      <c r="E13" s="105" t="s">
        <v>56</v>
      </c>
      <c r="F13" s="106">
        <v>1008732</v>
      </c>
      <c r="G13" s="107">
        <v>522000</v>
      </c>
      <c r="H13" s="105" t="s">
        <v>59</v>
      </c>
      <c r="I13" s="105" t="s">
        <v>74</v>
      </c>
      <c r="J13" s="108">
        <v>45447</v>
      </c>
    </row>
    <row r="14" spans="1:12" ht="14.4">
      <c r="A14" s="105" t="s">
        <v>55</v>
      </c>
      <c r="B14" s="105" t="s">
        <v>148</v>
      </c>
      <c r="C14" s="105" t="s">
        <v>57</v>
      </c>
      <c r="D14" s="105" t="s">
        <v>58</v>
      </c>
      <c r="E14" s="105" t="s">
        <v>64</v>
      </c>
      <c r="F14" s="106">
        <v>1009176</v>
      </c>
      <c r="G14" s="107">
        <v>375000</v>
      </c>
      <c r="H14" s="105" t="s">
        <v>59</v>
      </c>
      <c r="I14" s="105" t="s">
        <v>74</v>
      </c>
      <c r="J14" s="108">
        <v>45460</v>
      </c>
    </row>
    <row r="15" spans="1:12" ht="14.4">
      <c r="A15" s="105" t="s">
        <v>55</v>
      </c>
      <c r="B15" s="105" t="s">
        <v>148</v>
      </c>
      <c r="C15" s="105" t="s">
        <v>57</v>
      </c>
      <c r="D15" s="105" t="s">
        <v>58</v>
      </c>
      <c r="E15" s="105" t="s">
        <v>56</v>
      </c>
      <c r="F15" s="106">
        <v>1008872</v>
      </c>
      <c r="G15" s="107">
        <v>1090000</v>
      </c>
      <c r="H15" s="105" t="s">
        <v>59</v>
      </c>
      <c r="I15" s="105" t="s">
        <v>74</v>
      </c>
      <c r="J15" s="108">
        <v>45450</v>
      </c>
    </row>
    <row r="16" spans="1:12" ht="14.4">
      <c r="A16" s="105" t="s">
        <v>55</v>
      </c>
      <c r="B16" s="105" t="s">
        <v>148</v>
      </c>
      <c r="C16" s="105" t="s">
        <v>86</v>
      </c>
      <c r="D16" s="105" t="s">
        <v>104</v>
      </c>
      <c r="E16" s="105" t="s">
        <v>56</v>
      </c>
      <c r="F16" s="106">
        <v>1009492</v>
      </c>
      <c r="G16" s="107">
        <v>658071</v>
      </c>
      <c r="H16" s="105" t="s">
        <v>74</v>
      </c>
      <c r="I16" s="105" t="s">
        <v>74</v>
      </c>
      <c r="J16" s="108">
        <v>45470</v>
      </c>
    </row>
    <row r="17" spans="1:10" ht="14.4">
      <c r="A17" s="105" t="s">
        <v>55</v>
      </c>
      <c r="B17" s="105" t="s">
        <v>148</v>
      </c>
      <c r="C17" s="105" t="s">
        <v>57</v>
      </c>
      <c r="D17" s="105" t="s">
        <v>58</v>
      </c>
      <c r="E17" s="105" t="s">
        <v>95</v>
      </c>
      <c r="F17" s="106">
        <v>1009053</v>
      </c>
      <c r="G17" s="107">
        <v>581000</v>
      </c>
      <c r="H17" s="105" t="s">
        <v>59</v>
      </c>
      <c r="I17" s="105" t="s">
        <v>74</v>
      </c>
      <c r="J17" s="108">
        <v>45456</v>
      </c>
    </row>
    <row r="18" spans="1:10" ht="14.4">
      <c r="A18" s="105" t="s">
        <v>55</v>
      </c>
      <c r="B18" s="105" t="s">
        <v>148</v>
      </c>
      <c r="C18" s="105" t="s">
        <v>86</v>
      </c>
      <c r="D18" s="105" t="s">
        <v>104</v>
      </c>
      <c r="E18" s="105" t="s">
        <v>56</v>
      </c>
      <c r="F18" s="106">
        <v>1009514</v>
      </c>
      <c r="G18" s="107">
        <v>712073</v>
      </c>
      <c r="H18" s="105" t="s">
        <v>74</v>
      </c>
      <c r="I18" s="105" t="s">
        <v>74</v>
      </c>
      <c r="J18" s="108">
        <v>45470</v>
      </c>
    </row>
    <row r="19" spans="1:10" ht="14.4">
      <c r="A19" s="105" t="s">
        <v>55</v>
      </c>
      <c r="B19" s="105" t="s">
        <v>148</v>
      </c>
      <c r="C19" s="105" t="s">
        <v>57</v>
      </c>
      <c r="D19" s="105" t="s">
        <v>58</v>
      </c>
      <c r="E19" s="105" t="s">
        <v>66</v>
      </c>
      <c r="F19" s="106">
        <v>1009007</v>
      </c>
      <c r="G19" s="107">
        <v>3514820</v>
      </c>
      <c r="H19" s="105" t="s">
        <v>74</v>
      </c>
      <c r="I19" s="105" t="s">
        <v>74</v>
      </c>
      <c r="J19" s="108">
        <v>45455</v>
      </c>
    </row>
    <row r="20" spans="1:10" ht="14.4">
      <c r="A20" s="105" t="s">
        <v>55</v>
      </c>
      <c r="B20" s="105" t="s">
        <v>148</v>
      </c>
      <c r="C20" s="105" t="s">
        <v>57</v>
      </c>
      <c r="D20" s="105" t="s">
        <v>58</v>
      </c>
      <c r="E20" s="105" t="s">
        <v>56</v>
      </c>
      <c r="F20" s="106">
        <v>1008920</v>
      </c>
      <c r="G20" s="107">
        <v>480000</v>
      </c>
      <c r="H20" s="105" t="s">
        <v>59</v>
      </c>
      <c r="I20" s="105" t="s">
        <v>74</v>
      </c>
      <c r="J20" s="108">
        <v>45453</v>
      </c>
    </row>
    <row r="21" spans="1:10" ht="14.4">
      <c r="A21" s="105" t="s">
        <v>55</v>
      </c>
      <c r="B21" s="105" t="s">
        <v>148</v>
      </c>
      <c r="C21" s="105" t="s">
        <v>57</v>
      </c>
      <c r="D21" s="105" t="s">
        <v>58</v>
      </c>
      <c r="E21" s="105" t="s">
        <v>66</v>
      </c>
      <c r="F21" s="106">
        <v>1009587</v>
      </c>
      <c r="G21" s="107">
        <v>2149909</v>
      </c>
      <c r="H21" s="105" t="s">
        <v>74</v>
      </c>
      <c r="I21" s="105" t="s">
        <v>74</v>
      </c>
      <c r="J21" s="108">
        <v>45471</v>
      </c>
    </row>
    <row r="22" spans="1:10" ht="14.4">
      <c r="A22" s="105" t="s">
        <v>55</v>
      </c>
      <c r="B22" s="105" t="s">
        <v>148</v>
      </c>
      <c r="C22" s="105" t="s">
        <v>102</v>
      </c>
      <c r="D22" s="105" t="s">
        <v>103</v>
      </c>
      <c r="E22" s="105" t="s">
        <v>56</v>
      </c>
      <c r="F22" s="106">
        <v>1009117</v>
      </c>
      <c r="G22" s="107">
        <v>1335000</v>
      </c>
      <c r="H22" s="105" t="s">
        <v>59</v>
      </c>
      <c r="I22" s="105" t="s">
        <v>74</v>
      </c>
      <c r="J22" s="108">
        <v>45457</v>
      </c>
    </row>
    <row r="23" spans="1:10" ht="14.4">
      <c r="A23" s="105" t="s">
        <v>60</v>
      </c>
      <c r="B23" s="105" t="s">
        <v>149</v>
      </c>
      <c r="C23" s="105" t="s">
        <v>69</v>
      </c>
      <c r="D23" s="105" t="s">
        <v>70</v>
      </c>
      <c r="E23" s="105" t="s">
        <v>56</v>
      </c>
      <c r="F23" s="106">
        <v>1008953</v>
      </c>
      <c r="G23" s="107">
        <v>1950000</v>
      </c>
      <c r="H23" s="105" t="s">
        <v>59</v>
      </c>
      <c r="I23" s="105" t="s">
        <v>74</v>
      </c>
      <c r="J23" s="108">
        <v>45454</v>
      </c>
    </row>
    <row r="24" spans="1:10" ht="14.4">
      <c r="A24" s="105" t="s">
        <v>60</v>
      </c>
      <c r="B24" s="105" t="s">
        <v>149</v>
      </c>
      <c r="C24" s="105" t="s">
        <v>61</v>
      </c>
      <c r="D24" s="105" t="s">
        <v>62</v>
      </c>
      <c r="E24" s="105" t="s">
        <v>64</v>
      </c>
      <c r="F24" s="106">
        <v>1008984</v>
      </c>
      <c r="G24" s="107">
        <v>278000</v>
      </c>
      <c r="H24" s="105" t="s">
        <v>59</v>
      </c>
      <c r="I24" s="105" t="s">
        <v>74</v>
      </c>
      <c r="J24" s="108">
        <v>45455</v>
      </c>
    </row>
    <row r="25" spans="1:10" ht="14.4">
      <c r="A25" s="105" t="s">
        <v>60</v>
      </c>
      <c r="B25" s="105" t="s">
        <v>149</v>
      </c>
      <c r="C25" s="105" t="s">
        <v>109</v>
      </c>
      <c r="D25" s="105" t="s">
        <v>110</v>
      </c>
      <c r="E25" s="105" t="s">
        <v>56</v>
      </c>
      <c r="F25" s="106">
        <v>1009267</v>
      </c>
      <c r="G25" s="107">
        <v>1285000</v>
      </c>
      <c r="H25" s="105" t="s">
        <v>59</v>
      </c>
      <c r="I25" s="105" t="s">
        <v>74</v>
      </c>
      <c r="J25" s="108">
        <v>45463</v>
      </c>
    </row>
    <row r="26" spans="1:10" ht="14.4">
      <c r="A26" s="105" t="s">
        <v>60</v>
      </c>
      <c r="B26" s="105" t="s">
        <v>149</v>
      </c>
      <c r="C26" s="105" t="s">
        <v>80</v>
      </c>
      <c r="D26" s="105" t="s">
        <v>81</v>
      </c>
      <c r="E26" s="105" t="s">
        <v>56</v>
      </c>
      <c r="F26" s="106">
        <v>1009044</v>
      </c>
      <c r="G26" s="107">
        <v>546990</v>
      </c>
      <c r="H26" s="105" t="s">
        <v>74</v>
      </c>
      <c r="I26" s="105" t="s">
        <v>74</v>
      </c>
      <c r="J26" s="108">
        <v>45456</v>
      </c>
    </row>
    <row r="27" spans="1:10" ht="14.4">
      <c r="A27" s="105" t="s">
        <v>60</v>
      </c>
      <c r="B27" s="105" t="s">
        <v>149</v>
      </c>
      <c r="C27" s="105" t="s">
        <v>80</v>
      </c>
      <c r="D27" s="105" t="s">
        <v>108</v>
      </c>
      <c r="E27" s="105" t="s">
        <v>56</v>
      </c>
      <c r="F27" s="106">
        <v>1009259</v>
      </c>
      <c r="G27" s="107">
        <v>524000</v>
      </c>
      <c r="H27" s="105" t="s">
        <v>59</v>
      </c>
      <c r="I27" s="105" t="s">
        <v>74</v>
      </c>
      <c r="J27" s="108">
        <v>45463</v>
      </c>
    </row>
    <row r="28" spans="1:10" ht="14.4">
      <c r="A28" s="105" t="s">
        <v>60</v>
      </c>
      <c r="B28" s="105" t="s">
        <v>149</v>
      </c>
      <c r="C28" s="105" t="s">
        <v>61</v>
      </c>
      <c r="D28" s="105" t="s">
        <v>62</v>
      </c>
      <c r="E28" s="105" t="s">
        <v>56</v>
      </c>
      <c r="F28" s="106">
        <v>1009099</v>
      </c>
      <c r="G28" s="107">
        <v>410000</v>
      </c>
      <c r="H28" s="105" t="s">
        <v>59</v>
      </c>
      <c r="I28" s="105" t="s">
        <v>74</v>
      </c>
      <c r="J28" s="108">
        <v>45457</v>
      </c>
    </row>
    <row r="29" spans="1:10" ht="14.4">
      <c r="A29" s="105" t="s">
        <v>60</v>
      </c>
      <c r="B29" s="105" t="s">
        <v>149</v>
      </c>
      <c r="C29" s="105" t="s">
        <v>78</v>
      </c>
      <c r="D29" s="105" t="s">
        <v>93</v>
      </c>
      <c r="E29" s="105" t="s">
        <v>56</v>
      </c>
      <c r="F29" s="106">
        <v>1009253</v>
      </c>
      <c r="G29" s="107">
        <v>464000</v>
      </c>
      <c r="H29" s="105" t="s">
        <v>59</v>
      </c>
      <c r="I29" s="105" t="s">
        <v>74</v>
      </c>
      <c r="J29" s="108">
        <v>45463</v>
      </c>
    </row>
    <row r="30" spans="1:10" ht="14.4">
      <c r="A30" s="105" t="s">
        <v>60</v>
      </c>
      <c r="B30" s="105" t="s">
        <v>149</v>
      </c>
      <c r="C30" s="105" t="s">
        <v>78</v>
      </c>
      <c r="D30" s="105" t="s">
        <v>93</v>
      </c>
      <c r="E30" s="105" t="s">
        <v>56</v>
      </c>
      <c r="F30" s="106">
        <v>1009013</v>
      </c>
      <c r="G30" s="107">
        <v>950000</v>
      </c>
      <c r="H30" s="105" t="s">
        <v>59</v>
      </c>
      <c r="I30" s="105" t="s">
        <v>74</v>
      </c>
      <c r="J30" s="108">
        <v>45455</v>
      </c>
    </row>
    <row r="31" spans="1:10" ht="14.4">
      <c r="A31" s="105" t="s">
        <v>60</v>
      </c>
      <c r="B31" s="105" t="s">
        <v>149</v>
      </c>
      <c r="C31" s="105" t="s">
        <v>61</v>
      </c>
      <c r="D31" s="105" t="s">
        <v>62</v>
      </c>
      <c r="E31" s="105" t="s">
        <v>56</v>
      </c>
      <c r="F31" s="106">
        <v>1009219</v>
      </c>
      <c r="G31" s="107">
        <v>629000</v>
      </c>
      <c r="H31" s="105" t="s">
        <v>59</v>
      </c>
      <c r="I31" s="105" t="s">
        <v>74</v>
      </c>
      <c r="J31" s="108">
        <v>45461</v>
      </c>
    </row>
    <row r="32" spans="1:10" ht="14.4">
      <c r="A32" s="105" t="s">
        <v>60</v>
      </c>
      <c r="B32" s="105" t="s">
        <v>149</v>
      </c>
      <c r="C32" s="105" t="s">
        <v>61</v>
      </c>
      <c r="D32" s="105" t="s">
        <v>62</v>
      </c>
      <c r="E32" s="105" t="s">
        <v>56</v>
      </c>
      <c r="F32" s="106">
        <v>1008986</v>
      </c>
      <c r="G32" s="107">
        <v>537000</v>
      </c>
      <c r="H32" s="105" t="s">
        <v>59</v>
      </c>
      <c r="I32" s="105" t="s">
        <v>74</v>
      </c>
      <c r="J32" s="108">
        <v>45455</v>
      </c>
    </row>
    <row r="33" spans="1:10" ht="14.4">
      <c r="A33" s="105" t="s">
        <v>60</v>
      </c>
      <c r="B33" s="105" t="s">
        <v>149</v>
      </c>
      <c r="C33" s="105" t="s">
        <v>80</v>
      </c>
      <c r="D33" s="105" t="s">
        <v>81</v>
      </c>
      <c r="E33" s="105" t="s">
        <v>56</v>
      </c>
      <c r="F33" s="106">
        <v>1009203</v>
      </c>
      <c r="G33" s="107">
        <v>628500</v>
      </c>
      <c r="H33" s="105" t="s">
        <v>74</v>
      </c>
      <c r="I33" s="105" t="s">
        <v>74</v>
      </c>
      <c r="J33" s="108">
        <v>45461</v>
      </c>
    </row>
    <row r="34" spans="1:10" ht="14.4">
      <c r="A34" s="105" t="s">
        <v>60</v>
      </c>
      <c r="B34" s="105" t="s">
        <v>149</v>
      </c>
      <c r="C34" s="105" t="s">
        <v>61</v>
      </c>
      <c r="D34" s="105" t="s">
        <v>62</v>
      </c>
      <c r="E34" s="105" t="s">
        <v>56</v>
      </c>
      <c r="F34" s="106">
        <v>1009301</v>
      </c>
      <c r="G34" s="107">
        <v>560000</v>
      </c>
      <c r="H34" s="105" t="s">
        <v>59</v>
      </c>
      <c r="I34" s="105" t="s">
        <v>74</v>
      </c>
      <c r="J34" s="108">
        <v>45464</v>
      </c>
    </row>
    <row r="35" spans="1:10" ht="14.4">
      <c r="A35" s="105" t="s">
        <v>60</v>
      </c>
      <c r="B35" s="105" t="s">
        <v>149</v>
      </c>
      <c r="C35" s="105" t="s">
        <v>80</v>
      </c>
      <c r="D35" s="105" t="s">
        <v>81</v>
      </c>
      <c r="E35" s="105" t="s">
        <v>66</v>
      </c>
      <c r="F35" s="106">
        <v>1008760</v>
      </c>
      <c r="G35" s="107">
        <v>398990</v>
      </c>
      <c r="H35" s="105" t="s">
        <v>74</v>
      </c>
      <c r="I35" s="105" t="s">
        <v>74</v>
      </c>
      <c r="J35" s="108">
        <v>45448</v>
      </c>
    </row>
    <row r="36" spans="1:10" ht="14.4">
      <c r="A36" s="105" t="s">
        <v>60</v>
      </c>
      <c r="B36" s="105" t="s">
        <v>149</v>
      </c>
      <c r="C36" s="105" t="s">
        <v>61</v>
      </c>
      <c r="D36" s="105" t="s">
        <v>62</v>
      </c>
      <c r="E36" s="105" t="s">
        <v>64</v>
      </c>
      <c r="F36" s="106">
        <v>1008992</v>
      </c>
      <c r="G36" s="107">
        <v>145000</v>
      </c>
      <c r="H36" s="105" t="s">
        <v>59</v>
      </c>
      <c r="I36" s="105" t="s">
        <v>74</v>
      </c>
      <c r="J36" s="108">
        <v>45455</v>
      </c>
    </row>
    <row r="37" spans="1:10" ht="14.4">
      <c r="A37" s="105" t="s">
        <v>60</v>
      </c>
      <c r="B37" s="105" t="s">
        <v>149</v>
      </c>
      <c r="C37" s="105" t="s">
        <v>61</v>
      </c>
      <c r="D37" s="105" t="s">
        <v>62</v>
      </c>
      <c r="E37" s="105" t="s">
        <v>64</v>
      </c>
      <c r="F37" s="106">
        <v>1008985</v>
      </c>
      <c r="G37" s="107">
        <v>278000</v>
      </c>
      <c r="H37" s="105" t="s">
        <v>59</v>
      </c>
      <c r="I37" s="105" t="s">
        <v>74</v>
      </c>
      <c r="J37" s="108">
        <v>45455</v>
      </c>
    </row>
    <row r="38" spans="1:10" ht="14.4">
      <c r="A38" s="105" t="s">
        <v>60</v>
      </c>
      <c r="B38" s="105" t="s">
        <v>149</v>
      </c>
      <c r="C38" s="105" t="s">
        <v>61</v>
      </c>
      <c r="D38" s="105" t="s">
        <v>62</v>
      </c>
      <c r="E38" s="105" t="s">
        <v>56</v>
      </c>
      <c r="F38" s="106">
        <v>1008951</v>
      </c>
      <c r="G38" s="107">
        <v>625000</v>
      </c>
      <c r="H38" s="105" t="s">
        <v>59</v>
      </c>
      <c r="I38" s="105" t="s">
        <v>74</v>
      </c>
      <c r="J38" s="108">
        <v>45454</v>
      </c>
    </row>
    <row r="39" spans="1:10" ht="14.4">
      <c r="A39" s="105" t="s">
        <v>60</v>
      </c>
      <c r="B39" s="105" t="s">
        <v>149</v>
      </c>
      <c r="C39" s="105" t="s">
        <v>61</v>
      </c>
      <c r="D39" s="105" t="s">
        <v>62</v>
      </c>
      <c r="E39" s="105" t="s">
        <v>56</v>
      </c>
      <c r="F39" s="106">
        <v>1009251</v>
      </c>
      <c r="G39" s="107">
        <v>535000</v>
      </c>
      <c r="H39" s="105" t="s">
        <v>59</v>
      </c>
      <c r="I39" s="105" t="s">
        <v>74</v>
      </c>
      <c r="J39" s="108">
        <v>45463</v>
      </c>
    </row>
    <row r="40" spans="1:10" ht="14.4">
      <c r="A40" s="105" t="s">
        <v>60</v>
      </c>
      <c r="B40" s="105" t="s">
        <v>149</v>
      </c>
      <c r="C40" s="105" t="s">
        <v>69</v>
      </c>
      <c r="D40" s="105" t="s">
        <v>70</v>
      </c>
      <c r="E40" s="105" t="s">
        <v>56</v>
      </c>
      <c r="F40" s="106">
        <v>1008822</v>
      </c>
      <c r="G40" s="107">
        <v>652000</v>
      </c>
      <c r="H40" s="105" t="s">
        <v>59</v>
      </c>
      <c r="I40" s="105" t="s">
        <v>74</v>
      </c>
      <c r="J40" s="108">
        <v>45449</v>
      </c>
    </row>
    <row r="41" spans="1:10" ht="14.4">
      <c r="A41" s="105" t="s">
        <v>60</v>
      </c>
      <c r="B41" s="105" t="s">
        <v>149</v>
      </c>
      <c r="C41" s="105" t="s">
        <v>61</v>
      </c>
      <c r="D41" s="105" t="s">
        <v>62</v>
      </c>
      <c r="E41" s="105" t="s">
        <v>56</v>
      </c>
      <c r="F41" s="106">
        <v>1008873</v>
      </c>
      <c r="G41" s="107">
        <v>700000</v>
      </c>
      <c r="H41" s="105" t="s">
        <v>59</v>
      </c>
      <c r="I41" s="105" t="s">
        <v>74</v>
      </c>
      <c r="J41" s="108">
        <v>45450</v>
      </c>
    </row>
    <row r="42" spans="1:10" ht="14.4">
      <c r="A42" s="105" t="s">
        <v>60</v>
      </c>
      <c r="B42" s="105" t="s">
        <v>149</v>
      </c>
      <c r="C42" s="105" t="s">
        <v>78</v>
      </c>
      <c r="D42" s="105" t="s">
        <v>93</v>
      </c>
      <c r="E42" s="105" t="s">
        <v>56</v>
      </c>
      <c r="F42" s="106">
        <v>1009528</v>
      </c>
      <c r="G42" s="107">
        <v>485000</v>
      </c>
      <c r="H42" s="105" t="s">
        <v>59</v>
      </c>
      <c r="I42" s="105" t="s">
        <v>74</v>
      </c>
      <c r="J42" s="108">
        <v>45471</v>
      </c>
    </row>
    <row r="43" spans="1:10" ht="14.4">
      <c r="A43" s="105" t="s">
        <v>60</v>
      </c>
      <c r="B43" s="105" t="s">
        <v>149</v>
      </c>
      <c r="C43" s="105" t="s">
        <v>61</v>
      </c>
      <c r="D43" s="105" t="s">
        <v>62</v>
      </c>
      <c r="E43" s="105" t="s">
        <v>56</v>
      </c>
      <c r="F43" s="106">
        <v>1009519</v>
      </c>
      <c r="G43" s="107">
        <v>400000</v>
      </c>
      <c r="H43" s="105" t="s">
        <v>59</v>
      </c>
      <c r="I43" s="105" t="s">
        <v>74</v>
      </c>
      <c r="J43" s="108">
        <v>45470</v>
      </c>
    </row>
    <row r="44" spans="1:10" ht="14.4">
      <c r="A44" s="105" t="s">
        <v>60</v>
      </c>
      <c r="B44" s="105" t="s">
        <v>149</v>
      </c>
      <c r="C44" s="105" t="s">
        <v>80</v>
      </c>
      <c r="D44" s="105" t="s">
        <v>81</v>
      </c>
      <c r="E44" s="105" t="s">
        <v>66</v>
      </c>
      <c r="F44" s="106">
        <v>1009505</v>
      </c>
      <c r="G44" s="107">
        <v>399990</v>
      </c>
      <c r="H44" s="105" t="s">
        <v>74</v>
      </c>
      <c r="I44" s="105" t="s">
        <v>74</v>
      </c>
      <c r="J44" s="108">
        <v>45470</v>
      </c>
    </row>
    <row r="45" spans="1:10" ht="14.4">
      <c r="A45" s="105" t="s">
        <v>60</v>
      </c>
      <c r="B45" s="105" t="s">
        <v>149</v>
      </c>
      <c r="C45" s="105" t="s">
        <v>69</v>
      </c>
      <c r="D45" s="105" t="s">
        <v>70</v>
      </c>
      <c r="E45" s="105" t="s">
        <v>56</v>
      </c>
      <c r="F45" s="106">
        <v>1009497</v>
      </c>
      <c r="G45" s="107">
        <v>2070000</v>
      </c>
      <c r="H45" s="105" t="s">
        <v>59</v>
      </c>
      <c r="I45" s="105" t="s">
        <v>74</v>
      </c>
      <c r="J45" s="108">
        <v>45470</v>
      </c>
    </row>
    <row r="46" spans="1:10" ht="14.4">
      <c r="A46" s="105" t="s">
        <v>60</v>
      </c>
      <c r="B46" s="105" t="s">
        <v>149</v>
      </c>
      <c r="C46" s="105" t="s">
        <v>61</v>
      </c>
      <c r="D46" s="105" t="s">
        <v>62</v>
      </c>
      <c r="E46" s="105" t="s">
        <v>56</v>
      </c>
      <c r="F46" s="106">
        <v>1008877</v>
      </c>
      <c r="G46" s="107">
        <v>1000000</v>
      </c>
      <c r="H46" s="105" t="s">
        <v>59</v>
      </c>
      <c r="I46" s="105" t="s">
        <v>74</v>
      </c>
      <c r="J46" s="108">
        <v>45450</v>
      </c>
    </row>
    <row r="47" spans="1:10" ht="14.4">
      <c r="A47" s="105" t="s">
        <v>60</v>
      </c>
      <c r="B47" s="105" t="s">
        <v>149</v>
      </c>
      <c r="C47" s="105" t="s">
        <v>61</v>
      </c>
      <c r="D47" s="105" t="s">
        <v>62</v>
      </c>
      <c r="E47" s="105" t="s">
        <v>66</v>
      </c>
      <c r="F47" s="106">
        <v>1008888</v>
      </c>
      <c r="G47" s="107">
        <v>365000</v>
      </c>
      <c r="H47" s="105" t="s">
        <v>59</v>
      </c>
      <c r="I47" s="105" t="s">
        <v>74</v>
      </c>
      <c r="J47" s="108">
        <v>45450</v>
      </c>
    </row>
    <row r="48" spans="1:10" ht="14.4">
      <c r="A48" s="105" t="s">
        <v>60</v>
      </c>
      <c r="B48" s="105" t="s">
        <v>149</v>
      </c>
      <c r="C48" s="105" t="s">
        <v>80</v>
      </c>
      <c r="D48" s="105" t="s">
        <v>108</v>
      </c>
      <c r="E48" s="105" t="s">
        <v>56</v>
      </c>
      <c r="F48" s="106">
        <v>1009577</v>
      </c>
      <c r="G48" s="107">
        <v>1355000</v>
      </c>
      <c r="H48" s="105" t="s">
        <v>59</v>
      </c>
      <c r="I48" s="105" t="s">
        <v>74</v>
      </c>
      <c r="J48" s="108">
        <v>45471</v>
      </c>
    </row>
    <row r="49" spans="1:10" ht="14.4">
      <c r="A49" s="105" t="s">
        <v>60</v>
      </c>
      <c r="B49" s="105" t="s">
        <v>149</v>
      </c>
      <c r="C49" s="105" t="s">
        <v>69</v>
      </c>
      <c r="D49" s="105" t="s">
        <v>70</v>
      </c>
      <c r="E49" s="105" t="s">
        <v>56</v>
      </c>
      <c r="F49" s="106">
        <v>1008917</v>
      </c>
      <c r="G49" s="107">
        <v>1100000</v>
      </c>
      <c r="H49" s="105" t="s">
        <v>59</v>
      </c>
      <c r="I49" s="105" t="s">
        <v>74</v>
      </c>
      <c r="J49" s="108">
        <v>45453</v>
      </c>
    </row>
    <row r="50" spans="1:10" ht="14.4">
      <c r="A50" s="105" t="s">
        <v>60</v>
      </c>
      <c r="B50" s="105" t="s">
        <v>149</v>
      </c>
      <c r="C50" s="105" t="s">
        <v>80</v>
      </c>
      <c r="D50" s="105" t="s">
        <v>81</v>
      </c>
      <c r="E50" s="105" t="s">
        <v>56</v>
      </c>
      <c r="F50" s="106">
        <v>1009563</v>
      </c>
      <c r="G50" s="107">
        <v>642041</v>
      </c>
      <c r="H50" s="105" t="s">
        <v>74</v>
      </c>
      <c r="I50" s="105" t="s">
        <v>74</v>
      </c>
      <c r="J50" s="108">
        <v>45471</v>
      </c>
    </row>
    <row r="51" spans="1:10" ht="14.4">
      <c r="A51" s="105" t="s">
        <v>60</v>
      </c>
      <c r="B51" s="105" t="s">
        <v>149</v>
      </c>
      <c r="C51" s="105" t="s">
        <v>80</v>
      </c>
      <c r="D51" s="105" t="s">
        <v>81</v>
      </c>
      <c r="E51" s="105" t="s">
        <v>56</v>
      </c>
      <c r="F51" s="106">
        <v>1009549</v>
      </c>
      <c r="G51" s="107">
        <v>669400</v>
      </c>
      <c r="H51" s="105" t="s">
        <v>74</v>
      </c>
      <c r="I51" s="105" t="s">
        <v>74</v>
      </c>
      <c r="J51" s="108">
        <v>45471</v>
      </c>
    </row>
    <row r="52" spans="1:10" ht="14.4">
      <c r="A52" s="105" t="s">
        <v>60</v>
      </c>
      <c r="B52" s="105" t="s">
        <v>149</v>
      </c>
      <c r="C52" s="105" t="s">
        <v>61</v>
      </c>
      <c r="D52" s="105" t="s">
        <v>62</v>
      </c>
      <c r="E52" s="105" t="s">
        <v>66</v>
      </c>
      <c r="F52" s="106">
        <v>1009295</v>
      </c>
      <c r="G52" s="107">
        <v>459000</v>
      </c>
      <c r="H52" s="105" t="s">
        <v>59</v>
      </c>
      <c r="I52" s="105" t="s">
        <v>74</v>
      </c>
      <c r="J52" s="108">
        <v>45464</v>
      </c>
    </row>
    <row r="53" spans="1:10" ht="14.4">
      <c r="A53" s="105" t="s">
        <v>60</v>
      </c>
      <c r="B53" s="105" t="s">
        <v>149</v>
      </c>
      <c r="C53" s="105" t="s">
        <v>61</v>
      </c>
      <c r="D53" s="105" t="s">
        <v>62</v>
      </c>
      <c r="E53" s="105" t="s">
        <v>56</v>
      </c>
      <c r="F53" s="106">
        <v>1009544</v>
      </c>
      <c r="G53" s="107">
        <v>595000</v>
      </c>
      <c r="H53" s="105" t="s">
        <v>59</v>
      </c>
      <c r="I53" s="105" t="s">
        <v>74</v>
      </c>
      <c r="J53" s="108">
        <v>45471</v>
      </c>
    </row>
    <row r="54" spans="1:10" ht="14.4">
      <c r="A54" s="105" t="s">
        <v>60</v>
      </c>
      <c r="B54" s="105" t="s">
        <v>149</v>
      </c>
      <c r="C54" s="105" t="s">
        <v>61</v>
      </c>
      <c r="D54" s="105" t="s">
        <v>62</v>
      </c>
      <c r="E54" s="105" t="s">
        <v>56</v>
      </c>
      <c r="F54" s="106">
        <v>1009285</v>
      </c>
      <c r="G54" s="107">
        <v>585000</v>
      </c>
      <c r="H54" s="105" t="s">
        <v>59</v>
      </c>
      <c r="I54" s="105" t="s">
        <v>74</v>
      </c>
      <c r="J54" s="108">
        <v>45464</v>
      </c>
    </row>
    <row r="55" spans="1:10" ht="14.4">
      <c r="A55" s="105" t="s">
        <v>60</v>
      </c>
      <c r="B55" s="105" t="s">
        <v>149</v>
      </c>
      <c r="C55" s="105" t="s">
        <v>80</v>
      </c>
      <c r="D55" s="105" t="s">
        <v>81</v>
      </c>
      <c r="E55" s="105" t="s">
        <v>56</v>
      </c>
      <c r="F55" s="106">
        <v>1009420</v>
      </c>
      <c r="G55" s="107">
        <v>548328</v>
      </c>
      <c r="H55" s="105" t="s">
        <v>74</v>
      </c>
      <c r="I55" s="105" t="s">
        <v>74</v>
      </c>
      <c r="J55" s="108">
        <v>45468</v>
      </c>
    </row>
    <row r="56" spans="1:10" ht="14.4">
      <c r="A56" s="105" t="s">
        <v>60</v>
      </c>
      <c r="B56" s="105" t="s">
        <v>149</v>
      </c>
      <c r="C56" s="105" t="s">
        <v>61</v>
      </c>
      <c r="D56" s="105" t="s">
        <v>62</v>
      </c>
      <c r="E56" s="105" t="s">
        <v>56</v>
      </c>
      <c r="F56" s="106">
        <v>1009414</v>
      </c>
      <c r="G56" s="107">
        <v>469900</v>
      </c>
      <c r="H56" s="105" t="s">
        <v>59</v>
      </c>
      <c r="I56" s="105" t="s">
        <v>74</v>
      </c>
      <c r="J56" s="108">
        <v>45468</v>
      </c>
    </row>
    <row r="57" spans="1:10" ht="14.4">
      <c r="A57" s="105" t="s">
        <v>60</v>
      </c>
      <c r="B57" s="105" t="s">
        <v>149</v>
      </c>
      <c r="C57" s="105" t="s">
        <v>80</v>
      </c>
      <c r="D57" s="105" t="s">
        <v>81</v>
      </c>
      <c r="E57" s="105" t="s">
        <v>56</v>
      </c>
      <c r="F57" s="106">
        <v>1008837</v>
      </c>
      <c r="G57" s="107">
        <v>520261</v>
      </c>
      <c r="H57" s="105" t="s">
        <v>74</v>
      </c>
      <c r="I57" s="105" t="s">
        <v>74</v>
      </c>
      <c r="J57" s="108">
        <v>45450</v>
      </c>
    </row>
    <row r="58" spans="1:10" ht="14.4">
      <c r="A58" s="105" t="s">
        <v>60</v>
      </c>
      <c r="B58" s="105" t="s">
        <v>149</v>
      </c>
      <c r="C58" s="105" t="s">
        <v>80</v>
      </c>
      <c r="D58" s="105" t="s">
        <v>81</v>
      </c>
      <c r="E58" s="105" t="s">
        <v>66</v>
      </c>
      <c r="F58" s="106">
        <v>1008867</v>
      </c>
      <c r="G58" s="107">
        <v>499990</v>
      </c>
      <c r="H58" s="105" t="s">
        <v>74</v>
      </c>
      <c r="I58" s="105" t="s">
        <v>74</v>
      </c>
      <c r="J58" s="108">
        <v>45450</v>
      </c>
    </row>
    <row r="59" spans="1:10" ht="14.4">
      <c r="A59" s="105" t="s">
        <v>60</v>
      </c>
      <c r="B59" s="105" t="s">
        <v>149</v>
      </c>
      <c r="C59" s="105" t="s">
        <v>69</v>
      </c>
      <c r="D59" s="105" t="s">
        <v>70</v>
      </c>
      <c r="E59" s="105" t="s">
        <v>56</v>
      </c>
      <c r="F59" s="106">
        <v>1009372</v>
      </c>
      <c r="G59" s="107">
        <v>1987500</v>
      </c>
      <c r="H59" s="105" t="s">
        <v>59</v>
      </c>
      <c r="I59" s="105" t="s">
        <v>74</v>
      </c>
      <c r="J59" s="108">
        <v>45467</v>
      </c>
    </row>
    <row r="60" spans="1:10" ht="14.4">
      <c r="A60" s="105" t="s">
        <v>60</v>
      </c>
      <c r="B60" s="105" t="s">
        <v>149</v>
      </c>
      <c r="C60" s="105" t="s">
        <v>61</v>
      </c>
      <c r="D60" s="105" t="s">
        <v>62</v>
      </c>
      <c r="E60" s="105" t="s">
        <v>56</v>
      </c>
      <c r="F60" s="106">
        <v>1009333</v>
      </c>
      <c r="G60" s="107">
        <v>400000</v>
      </c>
      <c r="H60" s="105" t="s">
        <v>59</v>
      </c>
      <c r="I60" s="105" t="s">
        <v>74</v>
      </c>
      <c r="J60" s="108">
        <v>45467</v>
      </c>
    </row>
    <row r="61" spans="1:10" ht="14.4">
      <c r="A61" s="105" t="s">
        <v>60</v>
      </c>
      <c r="B61" s="105" t="s">
        <v>149</v>
      </c>
      <c r="C61" s="105" t="s">
        <v>61</v>
      </c>
      <c r="D61" s="105" t="s">
        <v>62</v>
      </c>
      <c r="E61" s="105" t="s">
        <v>56</v>
      </c>
      <c r="F61" s="106">
        <v>1008708</v>
      </c>
      <c r="G61" s="107">
        <v>430000</v>
      </c>
      <c r="H61" s="105" t="s">
        <v>59</v>
      </c>
      <c r="I61" s="105" t="s">
        <v>74</v>
      </c>
      <c r="J61" s="108">
        <v>45446</v>
      </c>
    </row>
    <row r="62" spans="1:10" ht="14.4">
      <c r="A62" s="105" t="s">
        <v>60</v>
      </c>
      <c r="B62" s="105" t="s">
        <v>149</v>
      </c>
      <c r="C62" s="105" t="s">
        <v>69</v>
      </c>
      <c r="D62" s="105" t="s">
        <v>70</v>
      </c>
      <c r="E62" s="105" t="s">
        <v>56</v>
      </c>
      <c r="F62" s="106">
        <v>1008728</v>
      </c>
      <c r="G62" s="107">
        <v>2097000</v>
      </c>
      <c r="H62" s="105" t="s">
        <v>59</v>
      </c>
      <c r="I62" s="105" t="s">
        <v>74</v>
      </c>
      <c r="J62" s="108">
        <v>45447</v>
      </c>
    </row>
    <row r="63" spans="1:10" ht="14.4">
      <c r="A63" s="105" t="s">
        <v>60</v>
      </c>
      <c r="B63" s="105" t="s">
        <v>149</v>
      </c>
      <c r="C63" s="105" t="s">
        <v>61</v>
      </c>
      <c r="D63" s="105" t="s">
        <v>62</v>
      </c>
      <c r="E63" s="105" t="s">
        <v>56</v>
      </c>
      <c r="F63" s="106">
        <v>1009298</v>
      </c>
      <c r="G63" s="107">
        <v>442000</v>
      </c>
      <c r="H63" s="105" t="s">
        <v>74</v>
      </c>
      <c r="I63" s="105" t="s">
        <v>74</v>
      </c>
      <c r="J63" s="108">
        <v>45464</v>
      </c>
    </row>
    <row r="64" spans="1:10" ht="14.4">
      <c r="A64" s="105" t="s">
        <v>60</v>
      </c>
      <c r="B64" s="105" t="s">
        <v>149</v>
      </c>
      <c r="C64" s="105" t="s">
        <v>78</v>
      </c>
      <c r="D64" s="105" t="s">
        <v>93</v>
      </c>
      <c r="E64" s="105" t="s">
        <v>64</v>
      </c>
      <c r="F64" s="106">
        <v>1009294</v>
      </c>
      <c r="G64" s="107">
        <v>140000</v>
      </c>
      <c r="H64" s="105" t="s">
        <v>59</v>
      </c>
      <c r="I64" s="105" t="s">
        <v>74</v>
      </c>
      <c r="J64" s="108">
        <v>45464</v>
      </c>
    </row>
    <row r="65" spans="1:10" ht="14.4">
      <c r="A65" s="105" t="s">
        <v>96</v>
      </c>
      <c r="B65" s="105" t="s">
        <v>150</v>
      </c>
      <c r="C65" s="105" t="s">
        <v>97</v>
      </c>
      <c r="D65" s="105" t="s">
        <v>98</v>
      </c>
      <c r="E65" s="105" t="s">
        <v>56</v>
      </c>
      <c r="F65" s="106">
        <v>1009090</v>
      </c>
      <c r="G65" s="107">
        <v>534000</v>
      </c>
      <c r="H65" s="105" t="s">
        <v>59</v>
      </c>
      <c r="I65" s="105" t="s">
        <v>74</v>
      </c>
      <c r="J65" s="108">
        <v>45456</v>
      </c>
    </row>
    <row r="66" spans="1:10" ht="14.4">
      <c r="A66" s="105" t="s">
        <v>76</v>
      </c>
      <c r="B66" s="105" t="s">
        <v>151</v>
      </c>
      <c r="C66" s="105" t="s">
        <v>69</v>
      </c>
      <c r="D66" s="105" t="s">
        <v>77</v>
      </c>
      <c r="E66" s="105" t="s">
        <v>56</v>
      </c>
      <c r="F66" s="106">
        <v>1008854</v>
      </c>
      <c r="G66" s="107">
        <v>2200000</v>
      </c>
      <c r="H66" s="105" t="s">
        <v>59</v>
      </c>
      <c r="I66" s="105" t="s">
        <v>74</v>
      </c>
      <c r="J66" s="108">
        <v>45450</v>
      </c>
    </row>
    <row r="67" spans="1:10" ht="14.4">
      <c r="A67" s="105" t="s">
        <v>76</v>
      </c>
      <c r="B67" s="105" t="s">
        <v>151</v>
      </c>
      <c r="C67" s="105" t="s">
        <v>69</v>
      </c>
      <c r="D67" s="105" t="s">
        <v>77</v>
      </c>
      <c r="E67" s="105" t="s">
        <v>56</v>
      </c>
      <c r="F67" s="106">
        <v>1009048</v>
      </c>
      <c r="G67" s="107">
        <v>1575000</v>
      </c>
      <c r="H67" s="105" t="s">
        <v>59</v>
      </c>
      <c r="I67" s="105" t="s">
        <v>74</v>
      </c>
      <c r="J67" s="108">
        <v>45456</v>
      </c>
    </row>
    <row r="68" spans="1:10" ht="14.4">
      <c r="A68" s="105" t="s">
        <v>76</v>
      </c>
      <c r="B68" s="105" t="s">
        <v>151</v>
      </c>
      <c r="C68" s="105" t="s">
        <v>69</v>
      </c>
      <c r="D68" s="105" t="s">
        <v>77</v>
      </c>
      <c r="E68" s="105" t="s">
        <v>64</v>
      </c>
      <c r="F68" s="106">
        <v>1008812</v>
      </c>
      <c r="G68" s="107">
        <v>500000</v>
      </c>
      <c r="H68" s="105" t="s">
        <v>59</v>
      </c>
      <c r="I68" s="105" t="s">
        <v>74</v>
      </c>
      <c r="J68" s="108">
        <v>45449</v>
      </c>
    </row>
    <row r="69" spans="1:10" ht="14.4">
      <c r="A69" s="105" t="s">
        <v>76</v>
      </c>
      <c r="B69" s="105" t="s">
        <v>151</v>
      </c>
      <c r="C69" s="105" t="s">
        <v>69</v>
      </c>
      <c r="D69" s="105" t="s">
        <v>77</v>
      </c>
      <c r="E69" s="105" t="s">
        <v>66</v>
      </c>
      <c r="F69" s="106">
        <v>1009119</v>
      </c>
      <c r="G69" s="107">
        <v>1725000</v>
      </c>
      <c r="H69" s="105" t="s">
        <v>59</v>
      </c>
      <c r="I69" s="105" t="s">
        <v>74</v>
      </c>
      <c r="J69" s="108">
        <v>45457</v>
      </c>
    </row>
    <row r="70" spans="1:10" ht="14.4">
      <c r="A70" s="105" t="s">
        <v>76</v>
      </c>
      <c r="B70" s="105" t="s">
        <v>151</v>
      </c>
      <c r="C70" s="105" t="s">
        <v>69</v>
      </c>
      <c r="D70" s="105" t="s">
        <v>77</v>
      </c>
      <c r="E70" s="105" t="s">
        <v>56</v>
      </c>
      <c r="F70" s="106">
        <v>1009209</v>
      </c>
      <c r="G70" s="107">
        <v>2500000</v>
      </c>
      <c r="H70" s="105" t="s">
        <v>59</v>
      </c>
      <c r="I70" s="105" t="s">
        <v>74</v>
      </c>
      <c r="J70" s="108">
        <v>45461</v>
      </c>
    </row>
    <row r="71" spans="1:10" ht="14.4">
      <c r="A71" s="105" t="s">
        <v>76</v>
      </c>
      <c r="B71" s="105" t="s">
        <v>151</v>
      </c>
      <c r="C71" s="105" t="s">
        <v>69</v>
      </c>
      <c r="D71" s="105" t="s">
        <v>77</v>
      </c>
      <c r="E71" s="105" t="s">
        <v>64</v>
      </c>
      <c r="F71" s="106">
        <v>1009050</v>
      </c>
      <c r="G71" s="107">
        <v>925000</v>
      </c>
      <c r="H71" s="105" t="s">
        <v>59</v>
      </c>
      <c r="I71" s="105" t="s">
        <v>74</v>
      </c>
      <c r="J71" s="108">
        <v>45456</v>
      </c>
    </row>
    <row r="72" spans="1:10" ht="14.4">
      <c r="A72" s="105" t="s">
        <v>76</v>
      </c>
      <c r="B72" s="105" t="s">
        <v>151</v>
      </c>
      <c r="C72" s="105" t="s">
        <v>69</v>
      </c>
      <c r="D72" s="105" t="s">
        <v>77</v>
      </c>
      <c r="E72" s="105" t="s">
        <v>56</v>
      </c>
      <c r="F72" s="106">
        <v>1009389</v>
      </c>
      <c r="G72" s="107">
        <v>11350000</v>
      </c>
      <c r="H72" s="105" t="s">
        <v>59</v>
      </c>
      <c r="I72" s="105" t="s">
        <v>74</v>
      </c>
      <c r="J72" s="108">
        <v>45467</v>
      </c>
    </row>
    <row r="73" spans="1:10" ht="14.4">
      <c r="A73" s="105" t="s">
        <v>76</v>
      </c>
      <c r="B73" s="105" t="s">
        <v>151</v>
      </c>
      <c r="C73" s="105" t="s">
        <v>69</v>
      </c>
      <c r="D73" s="105" t="s">
        <v>77</v>
      </c>
      <c r="E73" s="105" t="s">
        <v>56</v>
      </c>
      <c r="F73" s="106">
        <v>1009539</v>
      </c>
      <c r="G73" s="107">
        <v>3100000</v>
      </c>
      <c r="H73" s="105" t="s">
        <v>59</v>
      </c>
      <c r="I73" s="105" t="s">
        <v>74</v>
      </c>
      <c r="J73" s="108">
        <v>45471</v>
      </c>
    </row>
    <row r="74" spans="1:10" ht="14.4">
      <c r="A74" s="105" t="s">
        <v>76</v>
      </c>
      <c r="B74" s="105" t="s">
        <v>151</v>
      </c>
      <c r="C74" s="105" t="s">
        <v>57</v>
      </c>
      <c r="D74" s="105" t="s">
        <v>115</v>
      </c>
      <c r="E74" s="105" t="s">
        <v>56</v>
      </c>
      <c r="F74" s="106">
        <v>1009571</v>
      </c>
      <c r="G74" s="107">
        <v>325000</v>
      </c>
      <c r="H74" s="105" t="s">
        <v>59</v>
      </c>
      <c r="I74" s="105" t="s">
        <v>74</v>
      </c>
      <c r="J74" s="108">
        <v>45471</v>
      </c>
    </row>
    <row r="75" spans="1:10" ht="14.4">
      <c r="A75" s="105" t="s">
        <v>76</v>
      </c>
      <c r="B75" s="105" t="s">
        <v>151</v>
      </c>
      <c r="C75" s="105" t="s">
        <v>69</v>
      </c>
      <c r="D75" s="105" t="s">
        <v>77</v>
      </c>
      <c r="E75" s="105" t="s">
        <v>56</v>
      </c>
      <c r="F75" s="106">
        <v>1009103</v>
      </c>
      <c r="G75" s="107">
        <v>1100000</v>
      </c>
      <c r="H75" s="105" t="s">
        <v>59</v>
      </c>
      <c r="I75" s="105" t="s">
        <v>74</v>
      </c>
      <c r="J75" s="108">
        <v>45457</v>
      </c>
    </row>
    <row r="76" spans="1:10" ht="14.4">
      <c r="A76" s="105" t="s">
        <v>76</v>
      </c>
      <c r="B76" s="105" t="s">
        <v>151</v>
      </c>
      <c r="C76" s="105" t="s">
        <v>69</v>
      </c>
      <c r="D76" s="105" t="s">
        <v>77</v>
      </c>
      <c r="E76" s="105" t="s">
        <v>56</v>
      </c>
      <c r="F76" s="106">
        <v>1009480</v>
      </c>
      <c r="G76" s="107">
        <v>3400000</v>
      </c>
      <c r="H76" s="105" t="s">
        <v>59</v>
      </c>
      <c r="I76" s="105" t="s">
        <v>74</v>
      </c>
      <c r="J76" s="108">
        <v>45469</v>
      </c>
    </row>
    <row r="77" spans="1:10" ht="14.4">
      <c r="A77" s="105" t="s">
        <v>67</v>
      </c>
      <c r="B77" s="105" t="s">
        <v>152</v>
      </c>
      <c r="C77" s="105" t="s">
        <v>61</v>
      </c>
      <c r="D77" s="105" t="s">
        <v>68</v>
      </c>
      <c r="E77" s="105" t="s">
        <v>56</v>
      </c>
      <c r="F77" s="106">
        <v>1008901</v>
      </c>
      <c r="G77" s="107">
        <v>720000</v>
      </c>
      <c r="H77" s="105" t="s">
        <v>59</v>
      </c>
      <c r="I77" s="105" t="s">
        <v>74</v>
      </c>
      <c r="J77" s="108">
        <v>45450</v>
      </c>
    </row>
    <row r="78" spans="1:10" ht="14.4">
      <c r="A78" s="105" t="s">
        <v>67</v>
      </c>
      <c r="B78" s="105" t="s">
        <v>152</v>
      </c>
      <c r="C78" s="105" t="s">
        <v>61</v>
      </c>
      <c r="D78" s="105" t="s">
        <v>68</v>
      </c>
      <c r="E78" s="105" t="s">
        <v>56</v>
      </c>
      <c r="F78" s="106">
        <v>1009306</v>
      </c>
      <c r="G78" s="107">
        <v>435000</v>
      </c>
      <c r="H78" s="105" t="s">
        <v>59</v>
      </c>
      <c r="I78" s="105" t="s">
        <v>74</v>
      </c>
      <c r="J78" s="108">
        <v>45464</v>
      </c>
    </row>
    <row r="79" spans="1:10" ht="14.4">
      <c r="A79" s="105" t="s">
        <v>67</v>
      </c>
      <c r="B79" s="105" t="s">
        <v>152</v>
      </c>
      <c r="C79" s="105" t="s">
        <v>78</v>
      </c>
      <c r="D79" s="105" t="s">
        <v>116</v>
      </c>
      <c r="E79" s="105" t="s">
        <v>56</v>
      </c>
      <c r="F79" s="106">
        <v>1009581</v>
      </c>
      <c r="G79" s="107">
        <v>600000</v>
      </c>
      <c r="H79" s="105" t="s">
        <v>59</v>
      </c>
      <c r="I79" s="105" t="s">
        <v>74</v>
      </c>
      <c r="J79" s="108">
        <v>45471</v>
      </c>
    </row>
    <row r="80" spans="1:10" ht="14.4">
      <c r="A80" s="105" t="s">
        <v>67</v>
      </c>
      <c r="B80" s="105" t="s">
        <v>152</v>
      </c>
      <c r="C80" s="105" t="s">
        <v>78</v>
      </c>
      <c r="D80" s="105" t="s">
        <v>79</v>
      </c>
      <c r="E80" s="105" t="s">
        <v>56</v>
      </c>
      <c r="F80" s="106">
        <v>1008855</v>
      </c>
      <c r="G80" s="107">
        <v>222000</v>
      </c>
      <c r="H80" s="105" t="s">
        <v>59</v>
      </c>
      <c r="I80" s="105" t="s">
        <v>74</v>
      </c>
      <c r="J80" s="108">
        <v>45450</v>
      </c>
    </row>
    <row r="81" spans="1:10" ht="14.4">
      <c r="A81" s="105" t="s">
        <v>67</v>
      </c>
      <c r="B81" s="105" t="s">
        <v>152</v>
      </c>
      <c r="C81" s="105" t="s">
        <v>83</v>
      </c>
      <c r="D81" s="105" t="s">
        <v>84</v>
      </c>
      <c r="E81" s="105" t="s">
        <v>56</v>
      </c>
      <c r="F81" s="106">
        <v>1008860</v>
      </c>
      <c r="G81" s="107">
        <v>465000</v>
      </c>
      <c r="H81" s="105" t="s">
        <v>59</v>
      </c>
      <c r="I81" s="105" t="s">
        <v>74</v>
      </c>
      <c r="J81" s="108">
        <v>45450</v>
      </c>
    </row>
    <row r="82" spans="1:10" ht="14.4">
      <c r="A82" s="105" t="s">
        <v>67</v>
      </c>
      <c r="B82" s="105" t="s">
        <v>152</v>
      </c>
      <c r="C82" s="105" t="s">
        <v>61</v>
      </c>
      <c r="D82" s="105" t="s">
        <v>68</v>
      </c>
      <c r="E82" s="105" t="s">
        <v>56</v>
      </c>
      <c r="F82" s="106">
        <v>1008861</v>
      </c>
      <c r="G82" s="107">
        <v>830000</v>
      </c>
      <c r="H82" s="105" t="s">
        <v>59</v>
      </c>
      <c r="I82" s="105" t="s">
        <v>74</v>
      </c>
      <c r="J82" s="108">
        <v>45450</v>
      </c>
    </row>
    <row r="83" spans="1:10" ht="14.4">
      <c r="A83" s="105" t="s">
        <v>67</v>
      </c>
      <c r="B83" s="105" t="s">
        <v>152</v>
      </c>
      <c r="C83" s="105" t="s">
        <v>61</v>
      </c>
      <c r="D83" s="105" t="s">
        <v>68</v>
      </c>
      <c r="E83" s="105" t="s">
        <v>66</v>
      </c>
      <c r="F83" s="106">
        <v>1009161</v>
      </c>
      <c r="G83" s="107">
        <v>415000</v>
      </c>
      <c r="H83" s="105" t="s">
        <v>59</v>
      </c>
      <c r="I83" s="105" t="s">
        <v>74</v>
      </c>
      <c r="J83" s="108">
        <v>45460</v>
      </c>
    </row>
    <row r="84" spans="1:10" ht="14.4">
      <c r="A84" s="105" t="s">
        <v>67</v>
      </c>
      <c r="B84" s="105" t="s">
        <v>152</v>
      </c>
      <c r="C84" s="105" t="s">
        <v>86</v>
      </c>
      <c r="D84" s="105" t="s">
        <v>87</v>
      </c>
      <c r="E84" s="105" t="s">
        <v>56</v>
      </c>
      <c r="F84" s="106">
        <v>1008700</v>
      </c>
      <c r="G84" s="107">
        <v>4775000</v>
      </c>
      <c r="H84" s="105" t="s">
        <v>59</v>
      </c>
      <c r="I84" s="105" t="s">
        <v>74</v>
      </c>
      <c r="J84" s="108">
        <v>45446</v>
      </c>
    </row>
    <row r="85" spans="1:10" ht="14.4">
      <c r="A85" s="105" t="s">
        <v>67</v>
      </c>
      <c r="B85" s="105" t="s">
        <v>152</v>
      </c>
      <c r="C85" s="105" t="s">
        <v>78</v>
      </c>
      <c r="D85" s="105" t="s">
        <v>79</v>
      </c>
      <c r="E85" s="105" t="s">
        <v>56</v>
      </c>
      <c r="F85" s="106">
        <v>1008831</v>
      </c>
      <c r="G85" s="107">
        <v>720000</v>
      </c>
      <c r="H85" s="105" t="s">
        <v>59</v>
      </c>
      <c r="I85" s="105" t="s">
        <v>74</v>
      </c>
      <c r="J85" s="108">
        <v>45450</v>
      </c>
    </row>
    <row r="86" spans="1:10" ht="14.4">
      <c r="A86" s="105" t="s">
        <v>67</v>
      </c>
      <c r="B86" s="105" t="s">
        <v>152</v>
      </c>
      <c r="C86" s="105" t="s">
        <v>86</v>
      </c>
      <c r="D86" s="105" t="s">
        <v>89</v>
      </c>
      <c r="E86" s="105" t="s">
        <v>66</v>
      </c>
      <c r="F86" s="106">
        <v>1008790</v>
      </c>
      <c r="G86" s="107">
        <v>1292000</v>
      </c>
      <c r="H86" s="105" t="s">
        <v>59</v>
      </c>
      <c r="I86" s="105" t="s">
        <v>74</v>
      </c>
      <c r="J86" s="108">
        <v>45448</v>
      </c>
    </row>
    <row r="87" spans="1:10" ht="14.4">
      <c r="A87" s="105" t="s">
        <v>67</v>
      </c>
      <c r="B87" s="105" t="s">
        <v>152</v>
      </c>
      <c r="C87" s="105" t="s">
        <v>78</v>
      </c>
      <c r="D87" s="105" t="s">
        <v>101</v>
      </c>
      <c r="E87" s="105" t="s">
        <v>56</v>
      </c>
      <c r="F87" s="106">
        <v>1009102</v>
      </c>
      <c r="G87" s="107">
        <v>550000</v>
      </c>
      <c r="H87" s="105" t="s">
        <v>59</v>
      </c>
      <c r="I87" s="105" t="s">
        <v>74</v>
      </c>
      <c r="J87" s="108">
        <v>45457</v>
      </c>
    </row>
    <row r="88" spans="1:10" ht="14.4">
      <c r="A88" s="105" t="s">
        <v>67</v>
      </c>
      <c r="B88" s="105" t="s">
        <v>152</v>
      </c>
      <c r="C88" s="105" t="s">
        <v>86</v>
      </c>
      <c r="D88" s="105" t="s">
        <v>100</v>
      </c>
      <c r="E88" s="105" t="s">
        <v>99</v>
      </c>
      <c r="F88" s="106">
        <v>1009095</v>
      </c>
      <c r="G88" s="107">
        <v>394000</v>
      </c>
      <c r="H88" s="105" t="s">
        <v>59</v>
      </c>
      <c r="I88" s="105" t="s">
        <v>74</v>
      </c>
      <c r="J88" s="108">
        <v>45456</v>
      </c>
    </row>
    <row r="89" spans="1:10" ht="14.4">
      <c r="A89" s="105" t="s">
        <v>67</v>
      </c>
      <c r="B89" s="105" t="s">
        <v>152</v>
      </c>
      <c r="C89" s="105" t="s">
        <v>61</v>
      </c>
      <c r="D89" s="105" t="s">
        <v>68</v>
      </c>
      <c r="E89" s="105" t="s">
        <v>99</v>
      </c>
      <c r="F89" s="106">
        <v>1009266</v>
      </c>
      <c r="G89" s="107">
        <v>180000</v>
      </c>
      <c r="H89" s="105" t="s">
        <v>59</v>
      </c>
      <c r="I89" s="105" t="s">
        <v>74</v>
      </c>
      <c r="J89" s="108">
        <v>45463</v>
      </c>
    </row>
    <row r="90" spans="1:10" ht="14.4">
      <c r="A90" s="105" t="s">
        <v>67</v>
      </c>
      <c r="B90" s="105" t="s">
        <v>152</v>
      </c>
      <c r="C90" s="105" t="s">
        <v>78</v>
      </c>
      <c r="D90" s="105" t="s">
        <v>79</v>
      </c>
      <c r="E90" s="105" t="s">
        <v>64</v>
      </c>
      <c r="F90" s="106">
        <v>1009005</v>
      </c>
      <c r="G90" s="107">
        <v>150000</v>
      </c>
      <c r="H90" s="105" t="s">
        <v>59</v>
      </c>
      <c r="I90" s="105" t="s">
        <v>74</v>
      </c>
      <c r="J90" s="108">
        <v>45455</v>
      </c>
    </row>
    <row r="91" spans="1:10" ht="14.4">
      <c r="A91" s="105" t="s">
        <v>63</v>
      </c>
      <c r="B91" s="105" t="s">
        <v>153</v>
      </c>
      <c r="C91" s="105" t="s">
        <v>61</v>
      </c>
      <c r="D91" s="105" t="s">
        <v>65</v>
      </c>
      <c r="E91" s="105" t="s">
        <v>64</v>
      </c>
      <c r="F91" s="106">
        <v>1009207</v>
      </c>
      <c r="G91" s="107">
        <v>130000</v>
      </c>
      <c r="H91" s="105" t="s">
        <v>59</v>
      </c>
      <c r="I91" s="105" t="s">
        <v>74</v>
      </c>
      <c r="J91" s="108">
        <v>45461</v>
      </c>
    </row>
    <row r="92" spans="1:10" ht="14.4">
      <c r="A92" s="105" t="s">
        <v>63</v>
      </c>
      <c r="B92" s="105" t="s">
        <v>153</v>
      </c>
      <c r="C92" s="105" t="s">
        <v>61</v>
      </c>
      <c r="D92" s="105" t="s">
        <v>65</v>
      </c>
      <c r="E92" s="105" t="s">
        <v>111</v>
      </c>
      <c r="F92" s="106">
        <v>1009573</v>
      </c>
      <c r="G92" s="107">
        <v>250000</v>
      </c>
      <c r="H92" s="105" t="s">
        <v>59</v>
      </c>
      <c r="I92" s="105" t="s">
        <v>74</v>
      </c>
      <c r="J92" s="108">
        <v>45471</v>
      </c>
    </row>
    <row r="93" spans="1:10" ht="14.4">
      <c r="A93" s="105" t="s">
        <v>63</v>
      </c>
      <c r="B93" s="105" t="s">
        <v>153</v>
      </c>
      <c r="C93" s="105" t="s">
        <v>61</v>
      </c>
      <c r="D93" s="105" t="s">
        <v>65</v>
      </c>
      <c r="E93" s="105" t="s">
        <v>56</v>
      </c>
      <c r="F93" s="106">
        <v>1009107</v>
      </c>
      <c r="G93" s="107">
        <v>969000</v>
      </c>
      <c r="H93" s="105" t="s">
        <v>59</v>
      </c>
      <c r="I93" s="105" t="s">
        <v>74</v>
      </c>
      <c r="J93" s="108">
        <v>45457</v>
      </c>
    </row>
    <row r="94" spans="1:10" ht="14.4">
      <c r="A94" s="105" t="s">
        <v>63</v>
      </c>
      <c r="B94" s="105" t="s">
        <v>153</v>
      </c>
      <c r="C94" s="105" t="s">
        <v>61</v>
      </c>
      <c r="D94" s="105" t="s">
        <v>65</v>
      </c>
      <c r="E94" s="105" t="s">
        <v>64</v>
      </c>
      <c r="F94" s="106">
        <v>1009110</v>
      </c>
      <c r="G94" s="107">
        <v>299000</v>
      </c>
      <c r="H94" s="105" t="s">
        <v>59</v>
      </c>
      <c r="I94" s="105" t="s">
        <v>74</v>
      </c>
      <c r="J94" s="108">
        <v>45457</v>
      </c>
    </row>
    <row r="95" spans="1:10" ht="14.4">
      <c r="A95" s="105" t="s">
        <v>63</v>
      </c>
      <c r="B95" s="105" t="s">
        <v>153</v>
      </c>
      <c r="C95" s="105" t="s">
        <v>61</v>
      </c>
      <c r="D95" s="105" t="s">
        <v>65</v>
      </c>
      <c r="E95" s="105" t="s">
        <v>64</v>
      </c>
      <c r="F95" s="106">
        <v>1009474</v>
      </c>
      <c r="G95" s="107">
        <v>175000</v>
      </c>
      <c r="H95" s="105" t="s">
        <v>59</v>
      </c>
      <c r="I95" s="105" t="s">
        <v>74</v>
      </c>
      <c r="J95" s="108">
        <v>45469</v>
      </c>
    </row>
    <row r="96" spans="1:10" ht="14.4">
      <c r="A96" s="105" t="s">
        <v>63</v>
      </c>
      <c r="B96" s="105" t="s">
        <v>153</v>
      </c>
      <c r="C96" s="105" t="s">
        <v>61</v>
      </c>
      <c r="D96" s="105" t="s">
        <v>65</v>
      </c>
      <c r="E96" s="105" t="s">
        <v>56</v>
      </c>
      <c r="F96" s="106">
        <v>1009536</v>
      </c>
      <c r="G96" s="107">
        <v>1282500</v>
      </c>
      <c r="H96" s="105" t="s">
        <v>59</v>
      </c>
      <c r="I96" s="105" t="s">
        <v>74</v>
      </c>
      <c r="J96" s="108">
        <v>45471</v>
      </c>
    </row>
    <row r="97" spans="1:10" ht="14.4">
      <c r="A97" s="105" t="s">
        <v>63</v>
      </c>
      <c r="B97" s="105" t="s">
        <v>153</v>
      </c>
      <c r="C97" s="105" t="s">
        <v>61</v>
      </c>
      <c r="D97" s="105" t="s">
        <v>65</v>
      </c>
      <c r="E97" s="105" t="s">
        <v>56</v>
      </c>
      <c r="F97" s="106">
        <v>1009425</v>
      </c>
      <c r="G97" s="107">
        <v>248000</v>
      </c>
      <c r="H97" s="105" t="s">
        <v>59</v>
      </c>
      <c r="I97" s="105" t="s">
        <v>74</v>
      </c>
      <c r="J97" s="108">
        <v>45468</v>
      </c>
    </row>
    <row r="98" spans="1:10" ht="14.4">
      <c r="A98" s="105" t="s">
        <v>63</v>
      </c>
      <c r="B98" s="105" t="s">
        <v>153</v>
      </c>
      <c r="C98" s="105" t="s">
        <v>61</v>
      </c>
      <c r="D98" s="105" t="s">
        <v>65</v>
      </c>
      <c r="E98" s="105" t="s">
        <v>56</v>
      </c>
      <c r="F98" s="106">
        <v>1008930</v>
      </c>
      <c r="G98" s="107">
        <v>1089825</v>
      </c>
      <c r="H98" s="105" t="s">
        <v>59</v>
      </c>
      <c r="I98" s="105" t="s">
        <v>74</v>
      </c>
      <c r="J98" s="108">
        <v>45453</v>
      </c>
    </row>
    <row r="99" spans="1:10" ht="14.4">
      <c r="A99" s="105" t="s">
        <v>63</v>
      </c>
      <c r="B99" s="105" t="s">
        <v>153</v>
      </c>
      <c r="C99" s="105" t="s">
        <v>61</v>
      </c>
      <c r="D99" s="105" t="s">
        <v>65</v>
      </c>
      <c r="E99" s="105" t="s">
        <v>56</v>
      </c>
      <c r="F99" s="106">
        <v>1009377</v>
      </c>
      <c r="G99" s="107">
        <v>1495000</v>
      </c>
      <c r="H99" s="105" t="s">
        <v>59</v>
      </c>
      <c r="I99" s="105" t="s">
        <v>74</v>
      </c>
      <c r="J99" s="108">
        <v>45467</v>
      </c>
    </row>
    <row r="100" spans="1:10" ht="14.4">
      <c r="A100" s="105" t="s">
        <v>63</v>
      </c>
      <c r="B100" s="105" t="s">
        <v>153</v>
      </c>
      <c r="C100" s="105" t="s">
        <v>61</v>
      </c>
      <c r="D100" s="105" t="s">
        <v>65</v>
      </c>
      <c r="E100" s="105" t="s">
        <v>64</v>
      </c>
      <c r="F100" s="106">
        <v>1008869</v>
      </c>
      <c r="G100" s="107">
        <v>125000</v>
      </c>
      <c r="H100" s="105" t="s">
        <v>59</v>
      </c>
      <c r="I100" s="105" t="s">
        <v>74</v>
      </c>
      <c r="J100" s="108">
        <v>45450</v>
      </c>
    </row>
    <row r="101" spans="1:10" ht="14.4">
      <c r="A101" s="105" t="s">
        <v>63</v>
      </c>
      <c r="B101" s="105" t="s">
        <v>153</v>
      </c>
      <c r="C101" s="105" t="s">
        <v>78</v>
      </c>
      <c r="D101" s="105" t="s">
        <v>106</v>
      </c>
      <c r="E101" s="105" t="s">
        <v>56</v>
      </c>
      <c r="F101" s="106">
        <v>1009213</v>
      </c>
      <c r="G101" s="107">
        <v>650000</v>
      </c>
      <c r="H101" s="105" t="s">
        <v>59</v>
      </c>
      <c r="I101" s="105" t="s">
        <v>74</v>
      </c>
      <c r="J101" s="108">
        <v>45461</v>
      </c>
    </row>
    <row r="102" spans="1:10" ht="14.4">
      <c r="A102" s="105" t="s">
        <v>63</v>
      </c>
      <c r="B102" s="105" t="s">
        <v>153</v>
      </c>
      <c r="C102" s="105" t="s">
        <v>61</v>
      </c>
      <c r="D102" s="105" t="s">
        <v>65</v>
      </c>
      <c r="E102" s="105" t="s">
        <v>111</v>
      </c>
      <c r="F102" s="106">
        <v>1009273</v>
      </c>
      <c r="G102" s="107">
        <v>2400000</v>
      </c>
      <c r="H102" s="105" t="s">
        <v>59</v>
      </c>
      <c r="I102" s="105" t="s">
        <v>74</v>
      </c>
      <c r="J102" s="108">
        <v>45463</v>
      </c>
    </row>
    <row r="103" spans="1:10" ht="14.4">
      <c r="A103" s="105" t="s">
        <v>63</v>
      </c>
      <c r="B103" s="105" t="s">
        <v>153</v>
      </c>
      <c r="C103" s="105" t="s">
        <v>61</v>
      </c>
      <c r="D103" s="105" t="s">
        <v>65</v>
      </c>
      <c r="E103" s="105" t="s">
        <v>64</v>
      </c>
      <c r="F103" s="106">
        <v>1008875</v>
      </c>
      <c r="G103" s="107">
        <v>450000</v>
      </c>
      <c r="H103" s="105" t="s">
        <v>59</v>
      </c>
      <c r="I103" s="105" t="s">
        <v>74</v>
      </c>
      <c r="J103" s="108">
        <v>45450</v>
      </c>
    </row>
    <row r="104" spans="1:10" ht="14.4">
      <c r="A104" s="105" t="s">
        <v>90</v>
      </c>
      <c r="B104" s="105" t="s">
        <v>154</v>
      </c>
      <c r="C104" s="105" t="s">
        <v>57</v>
      </c>
      <c r="D104" s="105" t="s">
        <v>91</v>
      </c>
      <c r="E104" s="105" t="s">
        <v>56</v>
      </c>
      <c r="F104" s="106">
        <v>1009530</v>
      </c>
      <c r="G104" s="107">
        <v>270000</v>
      </c>
      <c r="H104" s="105" t="s">
        <v>59</v>
      </c>
      <c r="I104" s="105" t="s">
        <v>74</v>
      </c>
      <c r="J104" s="108">
        <v>45471</v>
      </c>
    </row>
    <row r="105" spans="1:10" ht="14.4">
      <c r="A105" s="105" t="s">
        <v>90</v>
      </c>
      <c r="B105" s="105" t="s">
        <v>154</v>
      </c>
      <c r="C105" s="105" t="s">
        <v>57</v>
      </c>
      <c r="D105" s="105" t="s">
        <v>91</v>
      </c>
      <c r="E105" s="105" t="s">
        <v>56</v>
      </c>
      <c r="F105" s="106">
        <v>1009310</v>
      </c>
      <c r="G105" s="107">
        <v>256900</v>
      </c>
      <c r="H105" s="105" t="s">
        <v>59</v>
      </c>
      <c r="I105" s="105" t="s">
        <v>74</v>
      </c>
      <c r="J105" s="108">
        <v>45464</v>
      </c>
    </row>
    <row r="106" spans="1:10" ht="14.4">
      <c r="A106" s="105" t="s">
        <v>90</v>
      </c>
      <c r="B106" s="105" t="s">
        <v>154</v>
      </c>
      <c r="C106" s="105" t="s">
        <v>57</v>
      </c>
      <c r="D106" s="105" t="s">
        <v>91</v>
      </c>
      <c r="E106" s="105" t="s">
        <v>56</v>
      </c>
      <c r="F106" s="106">
        <v>1009407</v>
      </c>
      <c r="G106" s="107">
        <v>965000</v>
      </c>
      <c r="H106" s="105" t="s">
        <v>59</v>
      </c>
      <c r="I106" s="105" t="s">
        <v>74</v>
      </c>
      <c r="J106" s="108">
        <v>45468</v>
      </c>
    </row>
    <row r="107" spans="1:10" ht="14.4">
      <c r="A107" s="105" t="s">
        <v>90</v>
      </c>
      <c r="B107" s="105" t="s">
        <v>154</v>
      </c>
      <c r="C107" s="105" t="s">
        <v>57</v>
      </c>
      <c r="D107" s="105" t="s">
        <v>91</v>
      </c>
      <c r="E107" s="105" t="s">
        <v>56</v>
      </c>
      <c r="F107" s="106">
        <v>1008983</v>
      </c>
      <c r="G107" s="107">
        <v>849000</v>
      </c>
      <c r="H107" s="105" t="s">
        <v>59</v>
      </c>
      <c r="I107" s="105" t="s">
        <v>74</v>
      </c>
      <c r="J107" s="108">
        <v>45455</v>
      </c>
    </row>
    <row r="108" spans="1:10" ht="14.4">
      <c r="A108" s="105" t="s">
        <v>90</v>
      </c>
      <c r="B108" s="105" t="s">
        <v>154</v>
      </c>
      <c r="C108" s="105" t="s">
        <v>57</v>
      </c>
      <c r="D108" s="105" t="s">
        <v>91</v>
      </c>
      <c r="E108" s="105" t="s">
        <v>56</v>
      </c>
      <c r="F108" s="106">
        <v>1009212</v>
      </c>
      <c r="G108" s="107">
        <v>180000</v>
      </c>
      <c r="H108" s="105" t="s">
        <v>59</v>
      </c>
      <c r="I108" s="105" t="s">
        <v>74</v>
      </c>
      <c r="J108" s="108">
        <v>45461</v>
      </c>
    </row>
    <row r="109" spans="1:10" ht="14.4">
      <c r="A109" s="105" t="s">
        <v>90</v>
      </c>
      <c r="B109" s="105" t="s">
        <v>154</v>
      </c>
      <c r="C109" s="105" t="s">
        <v>57</v>
      </c>
      <c r="D109" s="105" t="s">
        <v>91</v>
      </c>
      <c r="E109" s="105" t="s">
        <v>56</v>
      </c>
      <c r="F109" s="106">
        <v>1009113</v>
      </c>
      <c r="G109" s="107">
        <v>660000</v>
      </c>
      <c r="H109" s="105" t="s">
        <v>59</v>
      </c>
      <c r="I109" s="105" t="s">
        <v>74</v>
      </c>
      <c r="J109" s="108">
        <v>45457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7" t="s">
        <v>0</v>
      </c>
      <c r="B1" s="87" t="s">
        <v>35</v>
      </c>
      <c r="C1" s="87" t="s">
        <v>1</v>
      </c>
      <c r="D1" s="87" t="s">
        <v>34</v>
      </c>
      <c r="E1" s="87" t="s">
        <v>32</v>
      </c>
      <c r="F1" s="87" t="s">
        <v>36</v>
      </c>
      <c r="G1" s="87" t="s">
        <v>33</v>
      </c>
      <c r="H1" s="87" t="s">
        <v>39</v>
      </c>
      <c r="L1">
        <v>20</v>
      </c>
    </row>
    <row r="2" spans="1:12" ht="14.4">
      <c r="A2" s="109" t="s">
        <v>55</v>
      </c>
      <c r="B2" s="109" t="s">
        <v>148</v>
      </c>
      <c r="C2" s="109" t="s">
        <v>122</v>
      </c>
      <c r="D2" s="109" t="s">
        <v>121</v>
      </c>
      <c r="E2" s="110">
        <v>1009106</v>
      </c>
      <c r="F2" s="111">
        <v>366300</v>
      </c>
      <c r="G2" s="112">
        <v>45457</v>
      </c>
      <c r="H2" s="109" t="s">
        <v>123</v>
      </c>
    </row>
    <row r="3" spans="1:12" ht="14.4">
      <c r="A3" s="109" t="s">
        <v>55</v>
      </c>
      <c r="B3" s="109" t="s">
        <v>148</v>
      </c>
      <c r="C3" s="109" t="s">
        <v>119</v>
      </c>
      <c r="D3" s="109" t="s">
        <v>118</v>
      </c>
      <c r="E3" s="110">
        <v>1009254</v>
      </c>
      <c r="F3" s="111">
        <v>1200000</v>
      </c>
      <c r="G3" s="112">
        <v>45463</v>
      </c>
      <c r="H3" s="109" t="s">
        <v>120</v>
      </c>
    </row>
    <row r="4" spans="1:12" ht="14.4">
      <c r="A4" s="109" t="s">
        <v>60</v>
      </c>
      <c r="B4" s="109" t="s">
        <v>149</v>
      </c>
      <c r="C4" s="109" t="s">
        <v>122</v>
      </c>
      <c r="D4" s="109" t="s">
        <v>124</v>
      </c>
      <c r="E4" s="110">
        <v>1009534</v>
      </c>
      <c r="F4" s="111">
        <v>423280</v>
      </c>
      <c r="G4" s="112">
        <v>45471</v>
      </c>
      <c r="H4" s="109" t="s">
        <v>125</v>
      </c>
    </row>
    <row r="5" spans="1:12" ht="14.4">
      <c r="A5" s="109" t="s">
        <v>76</v>
      </c>
      <c r="B5" s="109" t="s">
        <v>151</v>
      </c>
      <c r="C5" s="109" t="s">
        <v>127</v>
      </c>
      <c r="D5" s="109" t="s">
        <v>126</v>
      </c>
      <c r="E5" s="110">
        <v>1008798</v>
      </c>
      <c r="F5" s="111">
        <v>13070000</v>
      </c>
      <c r="G5" s="112">
        <v>45449</v>
      </c>
      <c r="H5" s="109" t="s">
        <v>128</v>
      </c>
    </row>
    <row r="6" spans="1:12" ht="72">
      <c r="A6" s="109" t="s">
        <v>67</v>
      </c>
      <c r="B6" s="109" t="s">
        <v>152</v>
      </c>
      <c r="C6" s="109" t="s">
        <v>119</v>
      </c>
      <c r="D6" s="109" t="s">
        <v>131</v>
      </c>
      <c r="E6" s="110">
        <v>1008899</v>
      </c>
      <c r="F6" s="111">
        <v>125000</v>
      </c>
      <c r="G6" s="112">
        <v>45450</v>
      </c>
      <c r="H6" s="109" t="s">
        <v>132</v>
      </c>
    </row>
    <row r="7" spans="1:12" ht="57.6">
      <c r="A7" s="109" t="s">
        <v>67</v>
      </c>
      <c r="B7" s="109" t="s">
        <v>152</v>
      </c>
      <c r="C7" s="109" t="s">
        <v>119</v>
      </c>
      <c r="D7" s="109" t="s">
        <v>129</v>
      </c>
      <c r="E7" s="110">
        <v>1009247</v>
      </c>
      <c r="F7" s="111">
        <v>350000</v>
      </c>
      <c r="G7" s="112">
        <v>45463</v>
      </c>
      <c r="H7" s="109" t="s">
        <v>130</v>
      </c>
    </row>
    <row r="8" spans="1:12" ht="14.4">
      <c r="A8" s="109" t="s">
        <v>63</v>
      </c>
      <c r="B8" s="109" t="s">
        <v>153</v>
      </c>
      <c r="C8" s="109" t="s">
        <v>119</v>
      </c>
      <c r="D8" s="109" t="s">
        <v>143</v>
      </c>
      <c r="E8" s="110">
        <v>1008883</v>
      </c>
      <c r="F8" s="111">
        <v>250000</v>
      </c>
      <c r="G8" s="112">
        <v>45450</v>
      </c>
      <c r="H8" s="109" t="s">
        <v>144</v>
      </c>
    </row>
    <row r="9" spans="1:12" ht="14.4">
      <c r="A9" s="109" t="s">
        <v>63</v>
      </c>
      <c r="B9" s="109" t="s">
        <v>153</v>
      </c>
      <c r="C9" s="109" t="s">
        <v>119</v>
      </c>
      <c r="D9" s="109" t="s">
        <v>141</v>
      </c>
      <c r="E9" s="110">
        <v>1008979</v>
      </c>
      <c r="F9" s="111">
        <v>500000</v>
      </c>
      <c r="G9" s="112">
        <v>45454</v>
      </c>
      <c r="H9" s="109" t="s">
        <v>142</v>
      </c>
    </row>
    <row r="10" spans="1:12" ht="28.8">
      <c r="A10" s="109" t="s">
        <v>63</v>
      </c>
      <c r="B10" s="109" t="s">
        <v>153</v>
      </c>
      <c r="C10" s="109" t="s">
        <v>119</v>
      </c>
      <c r="D10" s="109" t="s">
        <v>139</v>
      </c>
      <c r="E10" s="110">
        <v>1009127</v>
      </c>
      <c r="F10" s="111">
        <v>2500000</v>
      </c>
      <c r="G10" s="112">
        <v>45457</v>
      </c>
      <c r="H10" s="109" t="s">
        <v>140</v>
      </c>
    </row>
    <row r="11" spans="1:12" ht="14.4">
      <c r="A11" s="109" t="s">
        <v>63</v>
      </c>
      <c r="B11" s="109" t="s">
        <v>153</v>
      </c>
      <c r="C11" s="109" t="s">
        <v>136</v>
      </c>
      <c r="D11" s="109" t="s">
        <v>137</v>
      </c>
      <c r="E11" s="110">
        <v>1009157</v>
      </c>
      <c r="F11" s="111">
        <v>505000</v>
      </c>
      <c r="G11" s="112">
        <v>45460</v>
      </c>
      <c r="H11" s="109" t="s">
        <v>138</v>
      </c>
    </row>
    <row r="12" spans="1:12" ht="14.4">
      <c r="A12" s="109" t="s">
        <v>63</v>
      </c>
      <c r="B12" s="109" t="s">
        <v>153</v>
      </c>
      <c r="C12" s="109" t="s">
        <v>136</v>
      </c>
      <c r="D12" s="109" t="s">
        <v>135</v>
      </c>
      <c r="E12" s="110">
        <v>1009538</v>
      </c>
      <c r="F12" s="111">
        <v>98000</v>
      </c>
      <c r="G12" s="112">
        <v>45471</v>
      </c>
      <c r="H12" s="109" t="s">
        <v>123</v>
      </c>
    </row>
    <row r="13" spans="1:12" ht="28.8">
      <c r="A13" s="109" t="s">
        <v>63</v>
      </c>
      <c r="B13" s="109" t="s">
        <v>153</v>
      </c>
      <c r="C13" s="109" t="s">
        <v>122</v>
      </c>
      <c r="D13" s="109" t="s">
        <v>133</v>
      </c>
      <c r="E13" s="110">
        <v>1009552</v>
      </c>
      <c r="F13" s="111">
        <v>967500</v>
      </c>
      <c r="G13" s="112">
        <v>45471</v>
      </c>
      <c r="H13" s="109" t="s">
        <v>134</v>
      </c>
    </row>
    <row r="14" spans="1:12" ht="14.4">
      <c r="A14" s="109" t="s">
        <v>90</v>
      </c>
      <c r="B14" s="109" t="s">
        <v>154</v>
      </c>
      <c r="C14" s="109" t="s">
        <v>127</v>
      </c>
      <c r="D14" s="109" t="s">
        <v>117</v>
      </c>
      <c r="E14" s="110">
        <v>1009531</v>
      </c>
      <c r="F14" s="111">
        <v>731250</v>
      </c>
      <c r="G14" s="112">
        <v>45471</v>
      </c>
      <c r="H14" s="109" t="s">
        <v>145</v>
      </c>
    </row>
    <row r="15" spans="1:12" ht="14.4">
      <c r="A15" s="109"/>
      <c r="B15" s="109"/>
      <c r="C15" s="109"/>
      <c r="D15" s="109"/>
      <c r="E15" s="110"/>
      <c r="F15" s="111"/>
      <c r="G15" s="112"/>
      <c r="H15" s="109"/>
    </row>
    <row r="16" spans="1:12" ht="14.4">
      <c r="A16" s="109"/>
      <c r="B16" s="109"/>
      <c r="C16" s="109"/>
      <c r="D16" s="109"/>
      <c r="E16" s="110"/>
      <c r="F16" s="111"/>
      <c r="G16" s="112"/>
      <c r="H16" s="109"/>
    </row>
    <row r="17" spans="1:8" ht="14.4">
      <c r="A17" s="109"/>
      <c r="B17" s="109"/>
      <c r="C17" s="109"/>
      <c r="D17" s="109"/>
      <c r="E17" s="110"/>
      <c r="F17" s="111"/>
      <c r="G17" s="112"/>
      <c r="H17" s="109"/>
    </row>
    <row r="18" spans="1:8" ht="14.4">
      <c r="A18" s="109"/>
      <c r="B18" s="109"/>
      <c r="C18" s="109"/>
      <c r="D18" s="109"/>
      <c r="E18" s="110"/>
      <c r="F18" s="111"/>
      <c r="G18" s="112"/>
      <c r="H18" s="109"/>
    </row>
    <row r="19" spans="1:8" ht="14.4">
      <c r="A19" s="109"/>
      <c r="B19" s="109"/>
      <c r="C19" s="109"/>
      <c r="D19" s="109"/>
      <c r="E19" s="110"/>
      <c r="F19" s="111"/>
      <c r="G19" s="112"/>
      <c r="H19" s="109"/>
    </row>
    <row r="20" spans="1:8" ht="14.4">
      <c r="A20" s="109"/>
      <c r="B20" s="109"/>
      <c r="C20" s="109"/>
      <c r="D20" s="109"/>
      <c r="E20" s="110"/>
      <c r="F20" s="111"/>
      <c r="G20" s="112"/>
      <c r="H20" s="109"/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22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8" t="s">
        <v>0</v>
      </c>
      <c r="B1" s="89" t="s">
        <v>35</v>
      </c>
      <c r="C1" s="89" t="s">
        <v>36</v>
      </c>
      <c r="D1" s="89" t="s">
        <v>33</v>
      </c>
      <c r="E1" s="90" t="s">
        <v>41</v>
      </c>
      <c r="L1">
        <v>122</v>
      </c>
    </row>
    <row r="2" spans="1:12" ht="12.75" customHeight="1">
      <c r="A2" s="113" t="s">
        <v>71</v>
      </c>
      <c r="B2" s="113" t="s">
        <v>147</v>
      </c>
      <c r="C2" s="114">
        <v>559950</v>
      </c>
      <c r="D2" s="115">
        <v>45449</v>
      </c>
      <c r="E2" s="113" t="s">
        <v>155</v>
      </c>
    </row>
    <row r="3" spans="1:12" ht="12.75" customHeight="1">
      <c r="A3" s="113" t="s">
        <v>55</v>
      </c>
      <c r="B3" s="113" t="s">
        <v>148</v>
      </c>
      <c r="C3" s="114">
        <v>3738150</v>
      </c>
      <c r="D3" s="115">
        <v>45447</v>
      </c>
      <c r="E3" s="113" t="s">
        <v>155</v>
      </c>
    </row>
    <row r="4" spans="1:12" ht="12.75" customHeight="1">
      <c r="A4" s="113" t="s">
        <v>55</v>
      </c>
      <c r="B4" s="113" t="s">
        <v>148</v>
      </c>
      <c r="C4" s="114">
        <v>2149909</v>
      </c>
      <c r="D4" s="115">
        <v>45471</v>
      </c>
      <c r="E4" s="113" t="s">
        <v>155</v>
      </c>
    </row>
    <row r="5" spans="1:12" ht="12.75" customHeight="1">
      <c r="A5" s="113" t="s">
        <v>55</v>
      </c>
      <c r="B5" s="113" t="s">
        <v>148</v>
      </c>
      <c r="C5" s="114">
        <v>658071</v>
      </c>
      <c r="D5" s="115">
        <v>45470</v>
      </c>
      <c r="E5" s="113" t="s">
        <v>155</v>
      </c>
    </row>
    <row r="6" spans="1:12" ht="12.75" customHeight="1">
      <c r="A6" s="113" t="s">
        <v>55</v>
      </c>
      <c r="B6" s="113" t="s">
        <v>148</v>
      </c>
      <c r="C6" s="114">
        <v>475000</v>
      </c>
      <c r="D6" s="115">
        <v>45447</v>
      </c>
      <c r="E6" s="113" t="s">
        <v>156</v>
      </c>
    </row>
    <row r="7" spans="1:12" ht="12.75" customHeight="1">
      <c r="A7" s="113" t="s">
        <v>55</v>
      </c>
      <c r="B7" s="113" t="s">
        <v>148</v>
      </c>
      <c r="C7" s="114">
        <v>522000</v>
      </c>
      <c r="D7" s="115">
        <v>45447</v>
      </c>
      <c r="E7" s="113" t="s">
        <v>156</v>
      </c>
    </row>
    <row r="8" spans="1:12" ht="12.75" customHeight="1">
      <c r="A8" s="113" t="s">
        <v>55</v>
      </c>
      <c r="B8" s="113" t="s">
        <v>148</v>
      </c>
      <c r="C8" s="114">
        <v>669000</v>
      </c>
      <c r="D8" s="115">
        <v>45453</v>
      </c>
      <c r="E8" s="113" t="s">
        <v>156</v>
      </c>
    </row>
    <row r="9" spans="1:12" ht="12.75" customHeight="1">
      <c r="A9" s="113" t="s">
        <v>55</v>
      </c>
      <c r="B9" s="113" t="s">
        <v>148</v>
      </c>
      <c r="C9" s="114">
        <v>1400000</v>
      </c>
      <c r="D9" s="115">
        <v>45468</v>
      </c>
      <c r="E9" s="113" t="s">
        <v>156</v>
      </c>
    </row>
    <row r="10" spans="1:12" ht="12.75" customHeight="1">
      <c r="A10" s="113" t="s">
        <v>55</v>
      </c>
      <c r="B10" s="113" t="s">
        <v>148</v>
      </c>
      <c r="C10" s="114">
        <v>496000</v>
      </c>
      <c r="D10" s="115">
        <v>45464</v>
      </c>
      <c r="E10" s="113" t="s">
        <v>156</v>
      </c>
    </row>
    <row r="11" spans="1:12" ht="12.75" customHeight="1">
      <c r="A11" s="113" t="s">
        <v>55</v>
      </c>
      <c r="B11" s="113" t="s">
        <v>148</v>
      </c>
      <c r="C11" s="114">
        <v>1200000</v>
      </c>
      <c r="D11" s="115">
        <v>45463</v>
      </c>
      <c r="E11" s="113" t="s">
        <v>157</v>
      </c>
    </row>
    <row r="12" spans="1:12" ht="12.75" customHeight="1">
      <c r="A12" s="113" t="s">
        <v>55</v>
      </c>
      <c r="B12" s="113" t="s">
        <v>148</v>
      </c>
      <c r="C12" s="114">
        <v>664900</v>
      </c>
      <c r="D12" s="115">
        <v>45461</v>
      </c>
      <c r="E12" s="113" t="s">
        <v>155</v>
      </c>
    </row>
    <row r="13" spans="1:12" ht="14.4">
      <c r="A13" s="113" t="s">
        <v>55</v>
      </c>
      <c r="B13" s="113" t="s">
        <v>148</v>
      </c>
      <c r="C13" s="114">
        <v>369000</v>
      </c>
      <c r="D13" s="115">
        <v>45467</v>
      </c>
      <c r="E13" s="113" t="s">
        <v>156</v>
      </c>
    </row>
    <row r="14" spans="1:12" ht="14.4">
      <c r="A14" s="113" t="s">
        <v>55</v>
      </c>
      <c r="B14" s="113" t="s">
        <v>148</v>
      </c>
      <c r="C14" s="114">
        <v>366300</v>
      </c>
      <c r="D14" s="115">
        <v>45457</v>
      </c>
      <c r="E14" s="113" t="s">
        <v>157</v>
      </c>
    </row>
    <row r="15" spans="1:12" ht="14.4">
      <c r="A15" s="113" t="s">
        <v>55</v>
      </c>
      <c r="B15" s="113" t="s">
        <v>148</v>
      </c>
      <c r="C15" s="114">
        <v>712073</v>
      </c>
      <c r="D15" s="115">
        <v>45470</v>
      </c>
      <c r="E15" s="113" t="s">
        <v>155</v>
      </c>
    </row>
    <row r="16" spans="1:12" ht="14.4">
      <c r="A16" s="113" t="s">
        <v>55</v>
      </c>
      <c r="B16" s="113" t="s">
        <v>148</v>
      </c>
      <c r="C16" s="114">
        <v>375000</v>
      </c>
      <c r="D16" s="115">
        <v>45460</v>
      </c>
      <c r="E16" s="113" t="s">
        <v>156</v>
      </c>
    </row>
    <row r="17" spans="1:5" ht="14.4">
      <c r="A17" s="113" t="s">
        <v>55</v>
      </c>
      <c r="B17" s="113" t="s">
        <v>148</v>
      </c>
      <c r="C17" s="114">
        <v>1721304</v>
      </c>
      <c r="D17" s="115">
        <v>45467</v>
      </c>
      <c r="E17" s="113" t="s">
        <v>155</v>
      </c>
    </row>
    <row r="18" spans="1:5" ht="14.4">
      <c r="A18" s="113" t="s">
        <v>55</v>
      </c>
      <c r="B18" s="113" t="s">
        <v>148</v>
      </c>
      <c r="C18" s="114">
        <v>1335000</v>
      </c>
      <c r="D18" s="115">
        <v>45457</v>
      </c>
      <c r="E18" s="113" t="s">
        <v>156</v>
      </c>
    </row>
    <row r="19" spans="1:5" ht="14.4">
      <c r="A19" s="113" t="s">
        <v>55</v>
      </c>
      <c r="B19" s="113" t="s">
        <v>148</v>
      </c>
      <c r="C19" s="114">
        <v>676900</v>
      </c>
      <c r="D19" s="115">
        <v>45457</v>
      </c>
      <c r="E19" s="113" t="s">
        <v>155</v>
      </c>
    </row>
    <row r="20" spans="1:5" ht="14.4">
      <c r="A20" s="113" t="s">
        <v>55</v>
      </c>
      <c r="B20" s="113" t="s">
        <v>148</v>
      </c>
      <c r="C20" s="114">
        <v>1090000</v>
      </c>
      <c r="D20" s="115">
        <v>45450</v>
      </c>
      <c r="E20" s="113" t="s">
        <v>156</v>
      </c>
    </row>
    <row r="21" spans="1:5" ht="14.4">
      <c r="A21" s="113" t="s">
        <v>55</v>
      </c>
      <c r="B21" s="113" t="s">
        <v>148</v>
      </c>
      <c r="C21" s="114">
        <v>3514820</v>
      </c>
      <c r="D21" s="115">
        <v>45455</v>
      </c>
      <c r="E21" s="113" t="s">
        <v>155</v>
      </c>
    </row>
    <row r="22" spans="1:5" ht="14.4">
      <c r="A22" s="113" t="s">
        <v>55</v>
      </c>
      <c r="B22" s="113" t="s">
        <v>148</v>
      </c>
      <c r="C22" s="114">
        <v>1800000</v>
      </c>
      <c r="D22" s="115">
        <v>45460</v>
      </c>
      <c r="E22" s="113" t="s">
        <v>156</v>
      </c>
    </row>
    <row r="23" spans="1:5" ht="14.4">
      <c r="A23" s="113" t="s">
        <v>55</v>
      </c>
      <c r="B23" s="113" t="s">
        <v>148</v>
      </c>
      <c r="C23" s="114">
        <v>581000</v>
      </c>
      <c r="D23" s="115">
        <v>45456</v>
      </c>
      <c r="E23" s="113" t="s">
        <v>156</v>
      </c>
    </row>
    <row r="24" spans="1:5" ht="14.4">
      <c r="A24" s="113" t="s">
        <v>55</v>
      </c>
      <c r="B24" s="113" t="s">
        <v>148</v>
      </c>
      <c r="C24" s="114">
        <v>480000</v>
      </c>
      <c r="D24" s="115">
        <v>45453</v>
      </c>
      <c r="E24" s="113" t="s">
        <v>156</v>
      </c>
    </row>
    <row r="25" spans="1:5" ht="14.4">
      <c r="A25" s="113" t="s">
        <v>60</v>
      </c>
      <c r="B25" s="113" t="s">
        <v>149</v>
      </c>
      <c r="C25" s="114">
        <v>652000</v>
      </c>
      <c r="D25" s="115">
        <v>45449</v>
      </c>
      <c r="E25" s="113" t="s">
        <v>156</v>
      </c>
    </row>
    <row r="26" spans="1:5" ht="14.4">
      <c r="A26" s="113" t="s">
        <v>60</v>
      </c>
      <c r="B26" s="113" t="s">
        <v>149</v>
      </c>
      <c r="C26" s="114">
        <v>585000</v>
      </c>
      <c r="D26" s="115">
        <v>45464</v>
      </c>
      <c r="E26" s="113" t="s">
        <v>156</v>
      </c>
    </row>
    <row r="27" spans="1:5" ht="14.4">
      <c r="A27" s="113" t="s">
        <v>60</v>
      </c>
      <c r="B27" s="113" t="s">
        <v>149</v>
      </c>
      <c r="C27" s="114">
        <v>469900</v>
      </c>
      <c r="D27" s="115">
        <v>45468</v>
      </c>
      <c r="E27" s="113" t="s">
        <v>156</v>
      </c>
    </row>
    <row r="28" spans="1:5" ht="14.4">
      <c r="A28" s="113" t="s">
        <v>60</v>
      </c>
      <c r="B28" s="113" t="s">
        <v>149</v>
      </c>
      <c r="C28" s="114">
        <v>1285000</v>
      </c>
      <c r="D28" s="115">
        <v>45463</v>
      </c>
      <c r="E28" s="113" t="s">
        <v>156</v>
      </c>
    </row>
    <row r="29" spans="1:5" ht="14.4">
      <c r="A29" s="113" t="s">
        <v>60</v>
      </c>
      <c r="B29" s="113" t="s">
        <v>149</v>
      </c>
      <c r="C29" s="114">
        <v>595000</v>
      </c>
      <c r="D29" s="115">
        <v>45471</v>
      </c>
      <c r="E29" s="113" t="s">
        <v>156</v>
      </c>
    </row>
    <row r="30" spans="1:5" ht="14.4">
      <c r="A30" s="113" t="s">
        <v>60</v>
      </c>
      <c r="B30" s="113" t="s">
        <v>149</v>
      </c>
      <c r="C30" s="114">
        <v>669400</v>
      </c>
      <c r="D30" s="115">
        <v>45471</v>
      </c>
      <c r="E30" s="113" t="s">
        <v>155</v>
      </c>
    </row>
    <row r="31" spans="1:5" ht="14.4">
      <c r="A31" s="113" t="s">
        <v>60</v>
      </c>
      <c r="B31" s="113" t="s">
        <v>149</v>
      </c>
      <c r="C31" s="114">
        <v>642041</v>
      </c>
      <c r="D31" s="115">
        <v>45471</v>
      </c>
      <c r="E31" s="113" t="s">
        <v>155</v>
      </c>
    </row>
    <row r="32" spans="1:5" ht="14.4">
      <c r="A32" s="113" t="s">
        <v>60</v>
      </c>
      <c r="B32" s="113" t="s">
        <v>149</v>
      </c>
      <c r="C32" s="114">
        <v>548328</v>
      </c>
      <c r="D32" s="115">
        <v>45468</v>
      </c>
      <c r="E32" s="113" t="s">
        <v>155</v>
      </c>
    </row>
    <row r="33" spans="1:5" ht="14.4">
      <c r="A33" s="113" t="s">
        <v>60</v>
      </c>
      <c r="B33" s="113" t="s">
        <v>149</v>
      </c>
      <c r="C33" s="114">
        <v>400000</v>
      </c>
      <c r="D33" s="115">
        <v>45467</v>
      </c>
      <c r="E33" s="113" t="s">
        <v>156</v>
      </c>
    </row>
    <row r="34" spans="1:5" ht="14.4">
      <c r="A34" s="113" t="s">
        <v>60</v>
      </c>
      <c r="B34" s="113" t="s">
        <v>149</v>
      </c>
      <c r="C34" s="114">
        <v>1000000</v>
      </c>
      <c r="D34" s="115">
        <v>45450</v>
      </c>
      <c r="E34" s="113" t="s">
        <v>156</v>
      </c>
    </row>
    <row r="35" spans="1:5" ht="14.4">
      <c r="A35" s="113" t="s">
        <v>60</v>
      </c>
      <c r="B35" s="113" t="s">
        <v>149</v>
      </c>
      <c r="C35" s="114">
        <v>1100000</v>
      </c>
      <c r="D35" s="115">
        <v>45453</v>
      </c>
      <c r="E35" s="113" t="s">
        <v>156</v>
      </c>
    </row>
    <row r="36" spans="1:5" ht="14.4">
      <c r="A36" s="113" t="s">
        <v>60</v>
      </c>
      <c r="B36" s="113" t="s">
        <v>149</v>
      </c>
      <c r="C36" s="114">
        <v>1987500</v>
      </c>
      <c r="D36" s="115">
        <v>45467</v>
      </c>
      <c r="E36" s="113" t="s">
        <v>156</v>
      </c>
    </row>
    <row r="37" spans="1:5" ht="14.4">
      <c r="A37" s="113" t="s">
        <v>60</v>
      </c>
      <c r="B37" s="113" t="s">
        <v>149</v>
      </c>
      <c r="C37" s="114">
        <v>365000</v>
      </c>
      <c r="D37" s="115">
        <v>45450</v>
      </c>
      <c r="E37" s="113" t="s">
        <v>156</v>
      </c>
    </row>
    <row r="38" spans="1:5" ht="14.4">
      <c r="A38" s="113" t="s">
        <v>60</v>
      </c>
      <c r="B38" s="113" t="s">
        <v>149</v>
      </c>
      <c r="C38" s="114">
        <v>423280</v>
      </c>
      <c r="D38" s="115">
        <v>45471</v>
      </c>
      <c r="E38" s="113" t="s">
        <v>157</v>
      </c>
    </row>
    <row r="39" spans="1:5" ht="14.4">
      <c r="A39" s="113" t="s">
        <v>60</v>
      </c>
      <c r="B39" s="113" t="s">
        <v>149</v>
      </c>
      <c r="C39" s="114">
        <v>140000</v>
      </c>
      <c r="D39" s="115">
        <v>45464</v>
      </c>
      <c r="E39" s="113" t="s">
        <v>156</v>
      </c>
    </row>
    <row r="40" spans="1:5" ht="14.4">
      <c r="A40" s="113" t="s">
        <v>60</v>
      </c>
      <c r="B40" s="113" t="s">
        <v>149</v>
      </c>
      <c r="C40" s="114">
        <v>278000</v>
      </c>
      <c r="D40" s="115">
        <v>45455</v>
      </c>
      <c r="E40" s="113" t="s">
        <v>156</v>
      </c>
    </row>
    <row r="41" spans="1:5" ht="14.4">
      <c r="A41" s="113" t="s">
        <v>60</v>
      </c>
      <c r="B41" s="113" t="s">
        <v>149</v>
      </c>
      <c r="C41" s="114">
        <v>629000</v>
      </c>
      <c r="D41" s="115">
        <v>45461</v>
      </c>
      <c r="E41" s="113" t="s">
        <v>156</v>
      </c>
    </row>
    <row r="42" spans="1:5" ht="14.4">
      <c r="A42" s="113" t="s">
        <v>60</v>
      </c>
      <c r="B42" s="113" t="s">
        <v>149</v>
      </c>
      <c r="C42" s="114">
        <v>700000</v>
      </c>
      <c r="D42" s="115">
        <v>45450</v>
      </c>
      <c r="E42" s="113" t="s">
        <v>156</v>
      </c>
    </row>
    <row r="43" spans="1:5" ht="14.4">
      <c r="A43" s="113" t="s">
        <v>60</v>
      </c>
      <c r="B43" s="113" t="s">
        <v>149</v>
      </c>
      <c r="C43" s="114">
        <v>628500</v>
      </c>
      <c r="D43" s="115">
        <v>45461</v>
      </c>
      <c r="E43" s="113" t="s">
        <v>155</v>
      </c>
    </row>
    <row r="44" spans="1:5" ht="14.4">
      <c r="A44" s="113" t="s">
        <v>60</v>
      </c>
      <c r="B44" s="113" t="s">
        <v>149</v>
      </c>
      <c r="C44" s="114">
        <v>546990</v>
      </c>
      <c r="D44" s="115">
        <v>45456</v>
      </c>
      <c r="E44" s="113" t="s">
        <v>155</v>
      </c>
    </row>
    <row r="45" spans="1:5" ht="14.4">
      <c r="A45" s="113" t="s">
        <v>60</v>
      </c>
      <c r="B45" s="113" t="s">
        <v>149</v>
      </c>
      <c r="C45" s="114">
        <v>524000</v>
      </c>
      <c r="D45" s="115">
        <v>45463</v>
      </c>
      <c r="E45" s="113" t="s">
        <v>156</v>
      </c>
    </row>
    <row r="46" spans="1:5" ht="14.4">
      <c r="A46" s="113" t="s">
        <v>60</v>
      </c>
      <c r="B46" s="113" t="s">
        <v>149</v>
      </c>
      <c r="C46" s="114">
        <v>2097000</v>
      </c>
      <c r="D46" s="115">
        <v>45447</v>
      </c>
      <c r="E46" s="113" t="s">
        <v>156</v>
      </c>
    </row>
    <row r="47" spans="1:5" ht="14.4">
      <c r="A47" s="113" t="s">
        <v>60</v>
      </c>
      <c r="B47" s="113" t="s">
        <v>149</v>
      </c>
      <c r="C47" s="114">
        <v>537000</v>
      </c>
      <c r="D47" s="115">
        <v>45455</v>
      </c>
      <c r="E47" s="113" t="s">
        <v>156</v>
      </c>
    </row>
    <row r="48" spans="1:5" ht="14.4">
      <c r="A48" s="113" t="s">
        <v>60</v>
      </c>
      <c r="B48" s="113" t="s">
        <v>149</v>
      </c>
      <c r="C48" s="114">
        <v>464000</v>
      </c>
      <c r="D48" s="115">
        <v>45463</v>
      </c>
      <c r="E48" s="113" t="s">
        <v>156</v>
      </c>
    </row>
    <row r="49" spans="1:5" ht="14.4">
      <c r="A49" s="113" t="s">
        <v>60</v>
      </c>
      <c r="B49" s="113" t="s">
        <v>149</v>
      </c>
      <c r="C49" s="114">
        <v>2070000</v>
      </c>
      <c r="D49" s="115">
        <v>45470</v>
      </c>
      <c r="E49" s="113" t="s">
        <v>156</v>
      </c>
    </row>
    <row r="50" spans="1:5" ht="14.4">
      <c r="A50" s="113" t="s">
        <v>60</v>
      </c>
      <c r="B50" s="113" t="s">
        <v>149</v>
      </c>
      <c r="C50" s="114">
        <v>430000</v>
      </c>
      <c r="D50" s="115">
        <v>45446</v>
      </c>
      <c r="E50" s="113" t="s">
        <v>156</v>
      </c>
    </row>
    <row r="51" spans="1:5" ht="14.4">
      <c r="A51" s="113" t="s">
        <v>60</v>
      </c>
      <c r="B51" s="113" t="s">
        <v>149</v>
      </c>
      <c r="C51" s="114">
        <v>950000</v>
      </c>
      <c r="D51" s="115">
        <v>45455</v>
      </c>
      <c r="E51" s="113" t="s">
        <v>156</v>
      </c>
    </row>
    <row r="52" spans="1:5" ht="14.4">
      <c r="A52" s="113" t="s">
        <v>60</v>
      </c>
      <c r="B52" s="113" t="s">
        <v>149</v>
      </c>
      <c r="C52" s="114">
        <v>625000</v>
      </c>
      <c r="D52" s="115">
        <v>45454</v>
      </c>
      <c r="E52" s="113" t="s">
        <v>156</v>
      </c>
    </row>
    <row r="53" spans="1:5" ht="14.4">
      <c r="A53" s="113" t="s">
        <v>60</v>
      </c>
      <c r="B53" s="113" t="s">
        <v>149</v>
      </c>
      <c r="C53" s="114">
        <v>1950000</v>
      </c>
      <c r="D53" s="115">
        <v>45454</v>
      </c>
      <c r="E53" s="113" t="s">
        <v>156</v>
      </c>
    </row>
    <row r="54" spans="1:5" ht="14.4">
      <c r="A54" s="113" t="s">
        <v>60</v>
      </c>
      <c r="B54" s="113" t="s">
        <v>149</v>
      </c>
      <c r="C54" s="114">
        <v>499990</v>
      </c>
      <c r="D54" s="115">
        <v>45450</v>
      </c>
      <c r="E54" s="113" t="s">
        <v>155</v>
      </c>
    </row>
    <row r="55" spans="1:5" ht="14.4">
      <c r="A55" s="113" t="s">
        <v>60</v>
      </c>
      <c r="B55" s="113" t="s">
        <v>149</v>
      </c>
      <c r="C55" s="114">
        <v>398990</v>
      </c>
      <c r="D55" s="115">
        <v>45448</v>
      </c>
      <c r="E55" s="113" t="s">
        <v>155</v>
      </c>
    </row>
    <row r="56" spans="1:5" ht="14.4">
      <c r="A56" s="113" t="s">
        <v>60</v>
      </c>
      <c r="B56" s="113" t="s">
        <v>149</v>
      </c>
      <c r="C56" s="114">
        <v>410000</v>
      </c>
      <c r="D56" s="115">
        <v>45457</v>
      </c>
      <c r="E56" s="113" t="s">
        <v>156</v>
      </c>
    </row>
    <row r="57" spans="1:5" ht="14.4">
      <c r="A57" s="113" t="s">
        <v>60</v>
      </c>
      <c r="B57" s="113" t="s">
        <v>149</v>
      </c>
      <c r="C57" s="114">
        <v>535000</v>
      </c>
      <c r="D57" s="115">
        <v>45463</v>
      </c>
      <c r="E57" s="113" t="s">
        <v>156</v>
      </c>
    </row>
    <row r="58" spans="1:5" ht="14.4">
      <c r="A58" s="113" t="s">
        <v>60</v>
      </c>
      <c r="B58" s="113" t="s">
        <v>149</v>
      </c>
      <c r="C58" s="114">
        <v>145000</v>
      </c>
      <c r="D58" s="115">
        <v>45455</v>
      </c>
      <c r="E58" s="113" t="s">
        <v>156</v>
      </c>
    </row>
    <row r="59" spans="1:5" ht="14.4">
      <c r="A59" s="113" t="s">
        <v>60</v>
      </c>
      <c r="B59" s="113" t="s">
        <v>149</v>
      </c>
      <c r="C59" s="114">
        <v>278000</v>
      </c>
      <c r="D59" s="115">
        <v>45455</v>
      </c>
      <c r="E59" s="113" t="s">
        <v>156</v>
      </c>
    </row>
    <row r="60" spans="1:5" ht="14.4">
      <c r="A60" s="113" t="s">
        <v>60</v>
      </c>
      <c r="B60" s="113" t="s">
        <v>149</v>
      </c>
      <c r="C60" s="114">
        <v>520261</v>
      </c>
      <c r="D60" s="115">
        <v>45450</v>
      </c>
      <c r="E60" s="113" t="s">
        <v>155</v>
      </c>
    </row>
    <row r="61" spans="1:5" ht="14.4">
      <c r="A61" s="113" t="s">
        <v>60</v>
      </c>
      <c r="B61" s="113" t="s">
        <v>149</v>
      </c>
      <c r="C61" s="114">
        <v>459000</v>
      </c>
      <c r="D61" s="115">
        <v>45464</v>
      </c>
      <c r="E61" s="113" t="s">
        <v>156</v>
      </c>
    </row>
    <row r="62" spans="1:5" ht="14.4">
      <c r="A62" s="113" t="s">
        <v>60</v>
      </c>
      <c r="B62" s="113" t="s">
        <v>149</v>
      </c>
      <c r="C62" s="114">
        <v>442000</v>
      </c>
      <c r="D62" s="115">
        <v>45464</v>
      </c>
      <c r="E62" s="113" t="s">
        <v>155</v>
      </c>
    </row>
    <row r="63" spans="1:5" ht="14.4">
      <c r="A63" s="113" t="s">
        <v>60</v>
      </c>
      <c r="B63" s="113" t="s">
        <v>149</v>
      </c>
      <c r="C63" s="114">
        <v>560000</v>
      </c>
      <c r="D63" s="115">
        <v>45464</v>
      </c>
      <c r="E63" s="113" t="s">
        <v>156</v>
      </c>
    </row>
    <row r="64" spans="1:5" ht="14.4">
      <c r="A64" s="113" t="s">
        <v>60</v>
      </c>
      <c r="B64" s="113" t="s">
        <v>149</v>
      </c>
      <c r="C64" s="114">
        <v>485000</v>
      </c>
      <c r="D64" s="115">
        <v>45471</v>
      </c>
      <c r="E64" s="113" t="s">
        <v>156</v>
      </c>
    </row>
    <row r="65" spans="1:5" ht="14.4">
      <c r="A65" s="113" t="s">
        <v>60</v>
      </c>
      <c r="B65" s="113" t="s">
        <v>149</v>
      </c>
      <c r="C65" s="114">
        <v>400000</v>
      </c>
      <c r="D65" s="115">
        <v>45470</v>
      </c>
      <c r="E65" s="113" t="s">
        <v>156</v>
      </c>
    </row>
    <row r="66" spans="1:5" ht="14.4">
      <c r="A66" s="113" t="s">
        <v>60</v>
      </c>
      <c r="B66" s="113" t="s">
        <v>149</v>
      </c>
      <c r="C66" s="114">
        <v>399990</v>
      </c>
      <c r="D66" s="115">
        <v>45470</v>
      </c>
      <c r="E66" s="113" t="s">
        <v>155</v>
      </c>
    </row>
    <row r="67" spans="1:5" ht="14.4">
      <c r="A67" s="113" t="s">
        <v>60</v>
      </c>
      <c r="B67" s="113" t="s">
        <v>149</v>
      </c>
      <c r="C67" s="114">
        <v>1355000</v>
      </c>
      <c r="D67" s="115">
        <v>45471</v>
      </c>
      <c r="E67" s="113" t="s">
        <v>156</v>
      </c>
    </row>
    <row r="68" spans="1:5" ht="14.4">
      <c r="A68" s="113" t="s">
        <v>96</v>
      </c>
      <c r="B68" s="113" t="s">
        <v>150</v>
      </c>
      <c r="C68" s="114">
        <v>534000</v>
      </c>
      <c r="D68" s="115">
        <v>45456</v>
      </c>
      <c r="E68" s="113" t="s">
        <v>156</v>
      </c>
    </row>
    <row r="69" spans="1:5" ht="14.4">
      <c r="A69" s="113" t="s">
        <v>76</v>
      </c>
      <c r="B69" s="113" t="s">
        <v>151</v>
      </c>
      <c r="C69" s="114">
        <v>11350000</v>
      </c>
      <c r="D69" s="115">
        <v>45467</v>
      </c>
      <c r="E69" s="113" t="s">
        <v>156</v>
      </c>
    </row>
    <row r="70" spans="1:5" ht="14.4">
      <c r="A70" s="113" t="s">
        <v>76</v>
      </c>
      <c r="B70" s="113" t="s">
        <v>151</v>
      </c>
      <c r="C70" s="114">
        <v>2200000</v>
      </c>
      <c r="D70" s="115">
        <v>45450</v>
      </c>
      <c r="E70" s="113" t="s">
        <v>156</v>
      </c>
    </row>
    <row r="71" spans="1:5" ht="14.4">
      <c r="A71" s="113" t="s">
        <v>76</v>
      </c>
      <c r="B71" s="113" t="s">
        <v>151</v>
      </c>
      <c r="C71" s="114">
        <v>1725000</v>
      </c>
      <c r="D71" s="115">
        <v>45457</v>
      </c>
      <c r="E71" s="113" t="s">
        <v>156</v>
      </c>
    </row>
    <row r="72" spans="1:5" ht="14.4">
      <c r="A72" s="113" t="s">
        <v>76</v>
      </c>
      <c r="B72" s="113" t="s">
        <v>151</v>
      </c>
      <c r="C72" s="114">
        <v>2500000</v>
      </c>
      <c r="D72" s="115">
        <v>45461</v>
      </c>
      <c r="E72" s="113" t="s">
        <v>156</v>
      </c>
    </row>
    <row r="73" spans="1:5" ht="14.4">
      <c r="A73" s="113" t="s">
        <v>76</v>
      </c>
      <c r="B73" s="113" t="s">
        <v>151</v>
      </c>
      <c r="C73" s="114">
        <v>13070000</v>
      </c>
      <c r="D73" s="115">
        <v>45449</v>
      </c>
      <c r="E73" s="113" t="s">
        <v>157</v>
      </c>
    </row>
    <row r="74" spans="1:5" ht="14.4">
      <c r="A74" s="113" t="s">
        <v>76</v>
      </c>
      <c r="B74" s="113" t="s">
        <v>151</v>
      </c>
      <c r="C74" s="114">
        <v>1100000</v>
      </c>
      <c r="D74" s="115">
        <v>45457</v>
      </c>
      <c r="E74" s="113" t="s">
        <v>156</v>
      </c>
    </row>
    <row r="75" spans="1:5" ht="14.4">
      <c r="A75" s="113" t="s">
        <v>76</v>
      </c>
      <c r="B75" s="113" t="s">
        <v>151</v>
      </c>
      <c r="C75" s="114">
        <v>325000</v>
      </c>
      <c r="D75" s="115">
        <v>45471</v>
      </c>
      <c r="E75" s="113" t="s">
        <v>156</v>
      </c>
    </row>
    <row r="76" spans="1:5" ht="14.4">
      <c r="A76" s="113" t="s">
        <v>76</v>
      </c>
      <c r="B76" s="113" t="s">
        <v>151</v>
      </c>
      <c r="C76" s="114">
        <v>3100000</v>
      </c>
      <c r="D76" s="115">
        <v>45471</v>
      </c>
      <c r="E76" s="113" t="s">
        <v>156</v>
      </c>
    </row>
    <row r="77" spans="1:5" ht="14.4">
      <c r="A77" s="113" t="s">
        <v>76</v>
      </c>
      <c r="B77" s="113" t="s">
        <v>151</v>
      </c>
      <c r="C77" s="114">
        <v>3400000</v>
      </c>
      <c r="D77" s="115">
        <v>45469</v>
      </c>
      <c r="E77" s="113" t="s">
        <v>156</v>
      </c>
    </row>
    <row r="78" spans="1:5" ht="14.4">
      <c r="A78" s="113" t="s">
        <v>76</v>
      </c>
      <c r="B78" s="113" t="s">
        <v>151</v>
      </c>
      <c r="C78" s="114">
        <v>925000</v>
      </c>
      <c r="D78" s="115">
        <v>45456</v>
      </c>
      <c r="E78" s="113" t="s">
        <v>156</v>
      </c>
    </row>
    <row r="79" spans="1:5" ht="14.4">
      <c r="A79" s="113" t="s">
        <v>76</v>
      </c>
      <c r="B79" s="113" t="s">
        <v>151</v>
      </c>
      <c r="C79" s="114">
        <v>1575000</v>
      </c>
      <c r="D79" s="115">
        <v>45456</v>
      </c>
      <c r="E79" s="113" t="s">
        <v>156</v>
      </c>
    </row>
    <row r="80" spans="1:5" ht="14.4">
      <c r="A80" s="113" t="s">
        <v>76</v>
      </c>
      <c r="B80" s="113" t="s">
        <v>151</v>
      </c>
      <c r="C80" s="114">
        <v>500000</v>
      </c>
      <c r="D80" s="115">
        <v>45449</v>
      </c>
      <c r="E80" s="113" t="s">
        <v>156</v>
      </c>
    </row>
    <row r="81" spans="1:5" ht="14.4">
      <c r="A81" s="113" t="s">
        <v>67</v>
      </c>
      <c r="B81" s="113" t="s">
        <v>152</v>
      </c>
      <c r="C81" s="114">
        <v>150000</v>
      </c>
      <c r="D81" s="115">
        <v>45455</v>
      </c>
      <c r="E81" s="113" t="s">
        <v>156</v>
      </c>
    </row>
    <row r="82" spans="1:5" ht="14.4">
      <c r="A82" s="113" t="s">
        <v>67</v>
      </c>
      <c r="B82" s="113" t="s">
        <v>152</v>
      </c>
      <c r="C82" s="114">
        <v>394000</v>
      </c>
      <c r="D82" s="115">
        <v>45456</v>
      </c>
      <c r="E82" s="113" t="s">
        <v>156</v>
      </c>
    </row>
    <row r="83" spans="1:5" ht="14.4">
      <c r="A83" s="113" t="s">
        <v>67</v>
      </c>
      <c r="B83" s="113" t="s">
        <v>152</v>
      </c>
      <c r="C83" s="114">
        <v>350000</v>
      </c>
      <c r="D83" s="115">
        <v>45463</v>
      </c>
      <c r="E83" s="113" t="s">
        <v>157</v>
      </c>
    </row>
    <row r="84" spans="1:5" ht="14.4">
      <c r="A84" s="113" t="s">
        <v>67</v>
      </c>
      <c r="B84" s="113" t="s">
        <v>152</v>
      </c>
      <c r="C84" s="114">
        <v>125000</v>
      </c>
      <c r="D84" s="115">
        <v>45450</v>
      </c>
      <c r="E84" s="113" t="s">
        <v>157</v>
      </c>
    </row>
    <row r="85" spans="1:5" ht="14.4">
      <c r="A85" s="113" t="s">
        <v>67</v>
      </c>
      <c r="B85" s="113" t="s">
        <v>152</v>
      </c>
      <c r="C85" s="114">
        <v>830000</v>
      </c>
      <c r="D85" s="115">
        <v>45450</v>
      </c>
      <c r="E85" s="113" t="s">
        <v>156</v>
      </c>
    </row>
    <row r="86" spans="1:5" ht="14.4">
      <c r="A86" s="113" t="s">
        <v>67</v>
      </c>
      <c r="B86" s="113" t="s">
        <v>152</v>
      </c>
      <c r="C86" s="114">
        <v>222000</v>
      </c>
      <c r="D86" s="115">
        <v>45450</v>
      </c>
      <c r="E86" s="113" t="s">
        <v>156</v>
      </c>
    </row>
    <row r="87" spans="1:5" ht="14.4">
      <c r="A87" s="113" t="s">
        <v>67</v>
      </c>
      <c r="B87" s="113" t="s">
        <v>152</v>
      </c>
      <c r="C87" s="114">
        <v>720000</v>
      </c>
      <c r="D87" s="115">
        <v>45450</v>
      </c>
      <c r="E87" s="113" t="s">
        <v>156</v>
      </c>
    </row>
    <row r="88" spans="1:5" ht="14.4">
      <c r="A88" s="113" t="s">
        <v>67</v>
      </c>
      <c r="B88" s="113" t="s">
        <v>152</v>
      </c>
      <c r="C88" s="114">
        <v>180000</v>
      </c>
      <c r="D88" s="115">
        <v>45463</v>
      </c>
      <c r="E88" s="113" t="s">
        <v>156</v>
      </c>
    </row>
    <row r="89" spans="1:5" ht="14.4">
      <c r="A89" s="113" t="s">
        <v>67</v>
      </c>
      <c r="B89" s="113" t="s">
        <v>152</v>
      </c>
      <c r="C89" s="114">
        <v>550000</v>
      </c>
      <c r="D89" s="115">
        <v>45457</v>
      </c>
      <c r="E89" s="113" t="s">
        <v>156</v>
      </c>
    </row>
    <row r="90" spans="1:5" ht="14.4">
      <c r="A90" s="113" t="s">
        <v>67</v>
      </c>
      <c r="B90" s="113" t="s">
        <v>152</v>
      </c>
      <c r="C90" s="114">
        <v>720000</v>
      </c>
      <c r="D90" s="115">
        <v>45450</v>
      </c>
      <c r="E90" s="113" t="s">
        <v>156</v>
      </c>
    </row>
    <row r="91" spans="1:5" ht="14.4">
      <c r="A91" s="113" t="s">
        <v>67</v>
      </c>
      <c r="B91" s="113" t="s">
        <v>152</v>
      </c>
      <c r="C91" s="114">
        <v>4775000</v>
      </c>
      <c r="D91" s="115">
        <v>45446</v>
      </c>
      <c r="E91" s="113" t="s">
        <v>156</v>
      </c>
    </row>
    <row r="92" spans="1:5" ht="14.4">
      <c r="A92" s="113" t="s">
        <v>67</v>
      </c>
      <c r="B92" s="113" t="s">
        <v>152</v>
      </c>
      <c r="C92" s="114">
        <v>1292000</v>
      </c>
      <c r="D92" s="115">
        <v>45448</v>
      </c>
      <c r="E92" s="113" t="s">
        <v>156</v>
      </c>
    </row>
    <row r="93" spans="1:5" ht="14.4">
      <c r="A93" s="113" t="s">
        <v>67</v>
      </c>
      <c r="B93" s="113" t="s">
        <v>152</v>
      </c>
      <c r="C93" s="114">
        <v>435000</v>
      </c>
      <c r="D93" s="115">
        <v>45464</v>
      </c>
      <c r="E93" s="113" t="s">
        <v>156</v>
      </c>
    </row>
    <row r="94" spans="1:5" ht="14.4">
      <c r="A94" s="113" t="s">
        <v>67</v>
      </c>
      <c r="B94" s="113" t="s">
        <v>152</v>
      </c>
      <c r="C94" s="114">
        <v>415000</v>
      </c>
      <c r="D94" s="115">
        <v>45460</v>
      </c>
      <c r="E94" s="113" t="s">
        <v>156</v>
      </c>
    </row>
    <row r="95" spans="1:5" ht="14.4">
      <c r="A95" s="113" t="s">
        <v>67</v>
      </c>
      <c r="B95" s="113" t="s">
        <v>152</v>
      </c>
      <c r="C95" s="114">
        <v>600000</v>
      </c>
      <c r="D95" s="115">
        <v>45471</v>
      </c>
      <c r="E95" s="113" t="s">
        <v>156</v>
      </c>
    </row>
    <row r="96" spans="1:5" ht="14.4">
      <c r="A96" s="113" t="s">
        <v>67</v>
      </c>
      <c r="B96" s="113" t="s">
        <v>152</v>
      </c>
      <c r="C96" s="114">
        <v>465000</v>
      </c>
      <c r="D96" s="115">
        <v>45450</v>
      </c>
      <c r="E96" s="113" t="s">
        <v>156</v>
      </c>
    </row>
    <row r="97" spans="1:5" ht="14.4">
      <c r="A97" s="113" t="s">
        <v>63</v>
      </c>
      <c r="B97" s="113" t="s">
        <v>153</v>
      </c>
      <c r="C97" s="114">
        <v>2500000</v>
      </c>
      <c r="D97" s="115">
        <v>45457</v>
      </c>
      <c r="E97" s="113" t="s">
        <v>157</v>
      </c>
    </row>
    <row r="98" spans="1:5" ht="14.4">
      <c r="A98" s="113" t="s">
        <v>63</v>
      </c>
      <c r="B98" s="113" t="s">
        <v>153</v>
      </c>
      <c r="C98" s="114">
        <v>2400000</v>
      </c>
      <c r="D98" s="115">
        <v>45463</v>
      </c>
      <c r="E98" s="113" t="s">
        <v>156</v>
      </c>
    </row>
    <row r="99" spans="1:5" ht="14.4">
      <c r="A99" s="113" t="s">
        <v>63</v>
      </c>
      <c r="B99" s="113" t="s">
        <v>153</v>
      </c>
      <c r="C99" s="114">
        <v>1089825</v>
      </c>
      <c r="D99" s="115">
        <v>45453</v>
      </c>
      <c r="E99" s="113" t="s">
        <v>156</v>
      </c>
    </row>
    <row r="100" spans="1:5" ht="14.4">
      <c r="A100" s="113" t="s">
        <v>63</v>
      </c>
      <c r="B100" s="113" t="s">
        <v>153</v>
      </c>
      <c r="C100" s="114">
        <v>130000</v>
      </c>
      <c r="D100" s="115">
        <v>45461</v>
      </c>
      <c r="E100" s="113" t="s">
        <v>156</v>
      </c>
    </row>
    <row r="101" spans="1:5" ht="14.4">
      <c r="A101" s="113" t="s">
        <v>63</v>
      </c>
      <c r="B101" s="113" t="s">
        <v>153</v>
      </c>
      <c r="C101" s="114">
        <v>1282500</v>
      </c>
      <c r="D101" s="115">
        <v>45471</v>
      </c>
      <c r="E101" s="113" t="s">
        <v>156</v>
      </c>
    </row>
    <row r="102" spans="1:5" ht="14.4">
      <c r="A102" s="113" t="s">
        <v>63</v>
      </c>
      <c r="B102" s="113" t="s">
        <v>153</v>
      </c>
      <c r="C102" s="114">
        <v>505000</v>
      </c>
      <c r="D102" s="115">
        <v>45460</v>
      </c>
      <c r="E102" s="113" t="s">
        <v>157</v>
      </c>
    </row>
    <row r="103" spans="1:5" ht="14.4">
      <c r="A103" s="113" t="s">
        <v>63</v>
      </c>
      <c r="B103" s="113" t="s">
        <v>153</v>
      </c>
      <c r="C103" s="114">
        <v>969000</v>
      </c>
      <c r="D103" s="115">
        <v>45457</v>
      </c>
      <c r="E103" s="113" t="s">
        <v>156</v>
      </c>
    </row>
    <row r="104" spans="1:5" ht="14.4">
      <c r="A104" s="113" t="s">
        <v>63</v>
      </c>
      <c r="B104" s="113" t="s">
        <v>153</v>
      </c>
      <c r="C104" s="114">
        <v>175000</v>
      </c>
      <c r="D104" s="115">
        <v>45469</v>
      </c>
      <c r="E104" s="113" t="s">
        <v>156</v>
      </c>
    </row>
    <row r="105" spans="1:5" ht="14.4">
      <c r="A105" s="113" t="s">
        <v>63</v>
      </c>
      <c r="B105" s="113" t="s">
        <v>153</v>
      </c>
      <c r="C105" s="114">
        <v>500000</v>
      </c>
      <c r="D105" s="115">
        <v>45454</v>
      </c>
      <c r="E105" s="113" t="s">
        <v>157</v>
      </c>
    </row>
    <row r="106" spans="1:5" ht="14.4">
      <c r="A106" s="113" t="s">
        <v>63</v>
      </c>
      <c r="B106" s="113" t="s">
        <v>153</v>
      </c>
      <c r="C106" s="114">
        <v>299000</v>
      </c>
      <c r="D106" s="115">
        <v>45457</v>
      </c>
      <c r="E106" s="113" t="s">
        <v>156</v>
      </c>
    </row>
    <row r="107" spans="1:5" ht="14.4">
      <c r="A107" s="113" t="s">
        <v>63</v>
      </c>
      <c r="B107" s="113" t="s">
        <v>153</v>
      </c>
      <c r="C107" s="114">
        <v>250000</v>
      </c>
      <c r="D107" s="115">
        <v>45450</v>
      </c>
      <c r="E107" s="113" t="s">
        <v>157</v>
      </c>
    </row>
    <row r="108" spans="1:5" ht="14.4">
      <c r="A108" s="113" t="s">
        <v>63</v>
      </c>
      <c r="B108" s="113" t="s">
        <v>153</v>
      </c>
      <c r="C108" s="114">
        <v>98000</v>
      </c>
      <c r="D108" s="115">
        <v>45471</v>
      </c>
      <c r="E108" s="113" t="s">
        <v>157</v>
      </c>
    </row>
    <row r="109" spans="1:5" ht="14.4">
      <c r="A109" s="113" t="s">
        <v>63</v>
      </c>
      <c r="B109" s="113" t="s">
        <v>153</v>
      </c>
      <c r="C109" s="114">
        <v>967500</v>
      </c>
      <c r="D109" s="115">
        <v>45471</v>
      </c>
      <c r="E109" s="113" t="s">
        <v>157</v>
      </c>
    </row>
    <row r="110" spans="1:5" ht="14.4">
      <c r="A110" s="113" t="s">
        <v>63</v>
      </c>
      <c r="B110" s="113" t="s">
        <v>153</v>
      </c>
      <c r="C110" s="114">
        <v>250000</v>
      </c>
      <c r="D110" s="115">
        <v>45471</v>
      </c>
      <c r="E110" s="113" t="s">
        <v>156</v>
      </c>
    </row>
    <row r="111" spans="1:5" ht="14.4">
      <c r="A111" s="113" t="s">
        <v>63</v>
      </c>
      <c r="B111" s="113" t="s">
        <v>153</v>
      </c>
      <c r="C111" s="114">
        <v>650000</v>
      </c>
      <c r="D111" s="115">
        <v>45461</v>
      </c>
      <c r="E111" s="113" t="s">
        <v>156</v>
      </c>
    </row>
    <row r="112" spans="1:5" ht="14.4">
      <c r="A112" s="113" t="s">
        <v>63</v>
      </c>
      <c r="B112" s="113" t="s">
        <v>153</v>
      </c>
      <c r="C112" s="114">
        <v>125000</v>
      </c>
      <c r="D112" s="115">
        <v>45450</v>
      </c>
      <c r="E112" s="113" t="s">
        <v>156</v>
      </c>
    </row>
    <row r="113" spans="1:5" ht="14.4">
      <c r="A113" s="113" t="s">
        <v>63</v>
      </c>
      <c r="B113" s="113" t="s">
        <v>153</v>
      </c>
      <c r="C113" s="114">
        <v>450000</v>
      </c>
      <c r="D113" s="115">
        <v>45450</v>
      </c>
      <c r="E113" s="113" t="s">
        <v>156</v>
      </c>
    </row>
    <row r="114" spans="1:5" ht="14.4">
      <c r="A114" s="113" t="s">
        <v>63</v>
      </c>
      <c r="B114" s="113" t="s">
        <v>153</v>
      </c>
      <c r="C114" s="114">
        <v>248000</v>
      </c>
      <c r="D114" s="115">
        <v>45468</v>
      </c>
      <c r="E114" s="113" t="s">
        <v>156</v>
      </c>
    </row>
    <row r="115" spans="1:5" ht="14.4">
      <c r="A115" s="113" t="s">
        <v>63</v>
      </c>
      <c r="B115" s="113" t="s">
        <v>153</v>
      </c>
      <c r="C115" s="114">
        <v>1495000</v>
      </c>
      <c r="D115" s="115">
        <v>45467</v>
      </c>
      <c r="E115" s="113" t="s">
        <v>156</v>
      </c>
    </row>
    <row r="116" spans="1:5" ht="14.4">
      <c r="A116" s="113" t="s">
        <v>90</v>
      </c>
      <c r="B116" s="113" t="s">
        <v>154</v>
      </c>
      <c r="C116" s="114">
        <v>731250</v>
      </c>
      <c r="D116" s="115">
        <v>45471</v>
      </c>
      <c r="E116" s="113" t="s">
        <v>157</v>
      </c>
    </row>
    <row r="117" spans="1:5" ht="14.4">
      <c r="A117" s="113" t="s">
        <v>90</v>
      </c>
      <c r="B117" s="113" t="s">
        <v>154</v>
      </c>
      <c r="C117" s="114">
        <v>270000</v>
      </c>
      <c r="D117" s="115">
        <v>45471</v>
      </c>
      <c r="E117" s="113" t="s">
        <v>156</v>
      </c>
    </row>
    <row r="118" spans="1:5" ht="14.4">
      <c r="A118" s="113" t="s">
        <v>90</v>
      </c>
      <c r="B118" s="113" t="s">
        <v>154</v>
      </c>
      <c r="C118" s="114">
        <v>849000</v>
      </c>
      <c r="D118" s="115">
        <v>45455</v>
      </c>
      <c r="E118" s="113" t="s">
        <v>156</v>
      </c>
    </row>
    <row r="119" spans="1:5" ht="14.4">
      <c r="A119" s="113" t="s">
        <v>90</v>
      </c>
      <c r="B119" s="113" t="s">
        <v>154</v>
      </c>
      <c r="C119" s="114">
        <v>660000</v>
      </c>
      <c r="D119" s="115">
        <v>45457</v>
      </c>
      <c r="E119" s="113" t="s">
        <v>156</v>
      </c>
    </row>
    <row r="120" spans="1:5" ht="14.4">
      <c r="A120" s="113" t="s">
        <v>90</v>
      </c>
      <c r="B120" s="113" t="s">
        <v>154</v>
      </c>
      <c r="C120" s="114">
        <v>965000</v>
      </c>
      <c r="D120" s="115">
        <v>45468</v>
      </c>
      <c r="E120" s="113" t="s">
        <v>156</v>
      </c>
    </row>
    <row r="121" spans="1:5" ht="14.4">
      <c r="A121" s="113" t="s">
        <v>90</v>
      </c>
      <c r="B121" s="113" t="s">
        <v>154</v>
      </c>
      <c r="C121" s="114">
        <v>256900</v>
      </c>
      <c r="D121" s="115">
        <v>45464</v>
      </c>
      <c r="E121" s="113" t="s">
        <v>156</v>
      </c>
    </row>
    <row r="122" spans="1:5" ht="14.4">
      <c r="A122" s="113" t="s">
        <v>90</v>
      </c>
      <c r="B122" s="113" t="s">
        <v>154</v>
      </c>
      <c r="C122" s="114">
        <v>180000</v>
      </c>
      <c r="D122" s="115">
        <v>45461</v>
      </c>
      <c r="E122" s="113" t="s">
        <v>156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2024-07-02T14:12:21Z</dcterms:modified>
</cp:coreProperties>
</file>