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STATS'!$A$41:$C$41</definedName>
    <definedName name="ConstructionLoansMarket">'LOAN ONLY STATS'!$A$28:$C$30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STATS'!$A$36:$C$36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STATS'!$A$32:$C$39</definedName>
    <definedName name="_xlnm.Print_Titles" localSheetId="1">'SALES STATS'!$1:$6</definedName>
    <definedName name="ResaleMarket">'SALES STATS'!$A$7:$C$13</definedName>
    <definedName name="ResidentialResaleMarket">'SALES STATS'!$A$30:$C$35</definedName>
    <definedName name="ResidentialSalesExcludingInclineMarket">'SALES STATS'!#REF!</definedName>
    <definedName name="SubdivisionMarket">'SALES STATS'!$A$19:$C$24</definedName>
    <definedName name="VacantLandSalesMarket">'SALES STATS'!$A$47:$C$52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7"/>
  <c r="F5" s="1"/>
  <c r="B17"/>
  <c r="E6" s="1"/>
  <c r="G36" i="3"/>
  <c r="G30"/>
  <c r="G29"/>
  <c r="G28"/>
  <c r="G16"/>
  <c r="G10"/>
  <c r="G9"/>
  <c r="G8"/>
  <c r="G7"/>
  <c r="G52" i="2"/>
  <c r="G51"/>
  <c r="G50"/>
  <c r="G49"/>
  <c r="G48"/>
  <c r="G47"/>
  <c r="G41"/>
  <c r="G35"/>
  <c r="G34"/>
  <c r="G33"/>
  <c r="G32"/>
  <c r="G31"/>
  <c r="G30"/>
  <c r="G24"/>
  <c r="G23"/>
  <c r="G22"/>
  <c r="G21"/>
  <c r="G20"/>
  <c r="G19"/>
  <c r="G13"/>
  <c r="G12"/>
  <c r="G11"/>
  <c r="G10"/>
  <c r="G9"/>
  <c r="G8"/>
  <c r="G7"/>
  <c r="G39" i="1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C31" i="3"/>
  <c r="B31"/>
  <c r="C17"/>
  <c r="B17"/>
  <c r="C42" i="2"/>
  <c r="B42"/>
  <c r="B15" i="1"/>
  <c r="C15"/>
  <c r="B37" i="3"/>
  <c r="C37"/>
  <c r="B23"/>
  <c r="C23"/>
  <c r="B11"/>
  <c r="D7" s="1"/>
  <c r="C11"/>
  <c r="E7" s="1"/>
  <c r="B53" i="2"/>
  <c r="C53"/>
  <c r="B36"/>
  <c r="D31" s="1"/>
  <c r="C36"/>
  <c r="E31" s="1"/>
  <c r="A2"/>
  <c r="B25"/>
  <c r="D20" s="1"/>
  <c r="C25"/>
  <c r="F12" i="24" l="1"/>
  <c r="F10"/>
  <c r="F11"/>
  <c r="F16"/>
  <c r="E12"/>
  <c r="F6"/>
  <c r="E11"/>
  <c r="F9"/>
  <c r="F15"/>
  <c r="E10"/>
  <c r="E16"/>
  <c r="E9"/>
  <c r="E15"/>
  <c r="F8"/>
  <c r="F14"/>
  <c r="E5"/>
  <c r="E8"/>
  <c r="E14"/>
  <c r="F7"/>
  <c r="F13"/>
  <c r="E7"/>
  <c r="E13"/>
  <c r="E29" i="3"/>
  <c r="E16"/>
  <c r="D16"/>
  <c r="E9"/>
  <c r="D9"/>
  <c r="E9" i="1"/>
  <c r="D9"/>
  <c r="E49" i="2"/>
  <c r="D49"/>
  <c r="E32"/>
  <c r="D32"/>
  <c r="E22"/>
  <c r="D22"/>
  <c r="E48"/>
  <c r="E51"/>
  <c r="D41"/>
  <c r="D8" i="3"/>
  <c r="E10"/>
  <c r="D10"/>
  <c r="E8"/>
  <c r="E28"/>
  <c r="E30"/>
  <c r="D28"/>
  <c r="D30"/>
  <c r="D29"/>
  <c r="D48" i="2"/>
  <c r="D51"/>
  <c r="E50"/>
  <c r="E52"/>
  <c r="D50"/>
  <c r="D52"/>
  <c r="E41"/>
  <c r="E21"/>
  <c r="E24"/>
  <c r="E23"/>
  <c r="D23"/>
  <c r="D21"/>
  <c r="D24"/>
  <c r="E47"/>
  <c r="E30"/>
  <c r="E33"/>
  <c r="E35"/>
  <c r="E20"/>
  <c r="E19"/>
  <c r="D19"/>
  <c r="D34"/>
  <c r="E34"/>
  <c r="D35"/>
  <c r="D33"/>
  <c r="D30"/>
  <c r="D47"/>
  <c r="A2" i="3"/>
  <c r="E36"/>
  <c r="B14" i="2"/>
  <c r="C14"/>
  <c r="B27" i="1"/>
  <c r="C27"/>
  <c r="B40"/>
  <c r="C40"/>
  <c r="E17" i="24" l="1"/>
  <c r="F17"/>
  <c r="E35" i="1"/>
  <c r="D35"/>
  <c r="E24"/>
  <c r="D24"/>
  <c r="E9" i="2"/>
  <c r="D9"/>
  <c r="E17" i="3"/>
  <c r="D17"/>
  <c r="E42" i="2"/>
  <c r="D42"/>
  <c r="E26" i="1"/>
  <c r="D26"/>
  <c r="D36"/>
  <c r="E23"/>
  <c r="E25"/>
  <c r="D25"/>
  <c r="D23"/>
  <c r="E38"/>
  <c r="E36"/>
  <c r="E34"/>
  <c r="E37"/>
  <c r="D36" i="3"/>
  <c r="E31"/>
  <c r="D31"/>
  <c r="D53" i="2"/>
  <c r="E53"/>
  <c r="E36"/>
  <c r="D36"/>
  <c r="D8"/>
  <c r="D7"/>
  <c r="D10"/>
  <c r="D12"/>
  <c r="D11"/>
  <c r="D13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0" l="1"/>
  <c r="D40"/>
  <c r="E37" i="3"/>
  <c r="D37"/>
  <c r="E11"/>
  <c r="D11"/>
  <c r="E25" i="2"/>
  <c r="D25"/>
  <c r="D15" i="1"/>
  <c r="E15"/>
  <c r="E14" i="2"/>
  <c r="D14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<sst xmlns="http://schemas.openxmlformats.org/spreadsheetml/2006/main" count="1642" uniqueCount="160">
  <si>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</si>
  <si>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</si>
  <si>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</si>
  <si>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</si>
  <si>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</si>
  <si>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</si>
  <si>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</si>
  <si>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</si>
  <si>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</si>
  <si>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</si>
  <si>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</si>
  <si>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</si>
  <si>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</si>
  <si>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</si>
  <si>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</si>
  <si>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</si>
  <si>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</si>
  <si>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</si>
  <si>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</si>
  <si>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</si>
  <si>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</si>
  <si>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</si>
  <si>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</si>
  <si>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</si>
  <si>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</si>
  <si>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</si>
  <si>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</si>
  <si>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</si>
  <si>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</si>
  <si>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</si>
  <si>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</si>
  <si>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</si>
  <si>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</si>
  <si>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</si>
  <si>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</si>
  <si>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</si>
  <si>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</si>
  <si>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</si>
  <si>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</si>
  <si>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</si>
  <si>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</si>
  <si>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</si>
  <si>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</si>
  <si>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</si>
  <si>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</si>
  <si>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</si>
  <si>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</si>
  <si>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</si>
  <si>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</si>
  <si>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</si>
  <si>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</si>
  <si>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</si>
  <si>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</si>
  <si>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</si>
  <si>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MAY, 2024</t>
  </si>
  <si>
    <t>First Centennial Title</t>
  </si>
  <si>
    <t>CONDO/TWNHSE</t>
  </si>
  <si>
    <t>RIDGEVIEW</t>
  </si>
  <si>
    <t>20</t>
  </si>
  <si>
    <t>YES</t>
  </si>
  <si>
    <t>JC VALLEY KNOLLS LLC</t>
  </si>
  <si>
    <t>SINGLE FAM RES.</t>
  </si>
  <si>
    <t>GARDNERVILLE</t>
  </si>
  <si>
    <t>3</t>
  </si>
  <si>
    <t>NO</t>
  </si>
  <si>
    <t>Toiyabe Title</t>
  </si>
  <si>
    <t>VACANT LAND</t>
  </si>
  <si>
    <t>MINDEN</t>
  </si>
  <si>
    <t>MB</t>
  </si>
  <si>
    <t>First American Title</t>
  </si>
  <si>
    <t>MOBILE HOME</t>
  </si>
  <si>
    <t>ET</t>
  </si>
  <si>
    <t>Signature Title</t>
  </si>
  <si>
    <t>ZEPHYR</t>
  </si>
  <si>
    <t>JML</t>
  </si>
  <si>
    <t>GENOA SPRINGS LLC</t>
  </si>
  <si>
    <t>Ticor Title</t>
  </si>
  <si>
    <t>CARSON CITY</t>
  </si>
  <si>
    <t>DKC</t>
  </si>
  <si>
    <t>1220-08-812-032</t>
  </si>
  <si>
    <t>CARTER HILL HOMES LLC</t>
  </si>
  <si>
    <t>RLT</t>
  </si>
  <si>
    <t>MONTE VISTA MINDEN LLC</t>
  </si>
  <si>
    <t>Stewart Title</t>
  </si>
  <si>
    <t>BA</t>
  </si>
  <si>
    <t>1320-33-313-007</t>
  </si>
  <si>
    <t>2-4 PLEX</t>
  </si>
  <si>
    <t>UNK</t>
  </si>
  <si>
    <t>Calatlantic Title West</t>
  </si>
  <si>
    <t>MCCARRAN</t>
  </si>
  <si>
    <t>LH</t>
  </si>
  <si>
    <t>LENNAR RENO LLC</t>
  </si>
  <si>
    <t>BEACH CLUB DEVELOPMENT PHASE II LLC</t>
  </si>
  <si>
    <t>1220-08-812-043</t>
  </si>
  <si>
    <t>17</t>
  </si>
  <si>
    <t>MOUNTAIN MEADOW ESTATES LLC</t>
  </si>
  <si>
    <t>KIETZKE</t>
  </si>
  <si>
    <t>JP</t>
  </si>
  <si>
    <t>TL KINGSBURY ESTATES</t>
  </si>
  <si>
    <t>DC</t>
  </si>
  <si>
    <t>Stewart Title Guaranty</t>
  </si>
  <si>
    <t>1319-30-544-001 AND MORE</t>
  </si>
  <si>
    <t>HENDERSON</t>
  </si>
  <si>
    <t>NCS</t>
  </si>
  <si>
    <t>TM</t>
  </si>
  <si>
    <t>J C VALLEY KNOLLS LLC</t>
  </si>
  <si>
    <t>SAB</t>
  </si>
  <si>
    <t>5</t>
  </si>
  <si>
    <t>BEACH CLUB DEVELOPMENT LLC</t>
  </si>
  <si>
    <t>NF</t>
  </si>
  <si>
    <t>KDJ</t>
  </si>
  <si>
    <t>DAMONTE</t>
  </si>
  <si>
    <t>24</t>
  </si>
  <si>
    <t>KA</t>
  </si>
  <si>
    <t>J C VALLEY KNOLLS INC</t>
  </si>
  <si>
    <t>RENO CORPORATE</t>
  </si>
  <si>
    <t>MAYBERRY</t>
  </si>
  <si>
    <t>ASK</t>
  </si>
  <si>
    <t>18</t>
  </si>
  <si>
    <t>COMMERCIAL</t>
  </si>
  <si>
    <t>LAKESIDEMOANA</t>
  </si>
  <si>
    <t>12</t>
  </si>
  <si>
    <t>CRF</t>
  </si>
  <si>
    <t>GENOA LAKES BY DESERT WIND</t>
  </si>
  <si>
    <t>MDD</t>
  </si>
  <si>
    <t/>
  </si>
  <si>
    <t>PRPPEAK V LLC</t>
  </si>
  <si>
    <t>1318-23-410-022</t>
  </si>
  <si>
    <t>CONVENTIONAL</t>
  </si>
  <si>
    <t>GUILD MORTGAGE COMPANY LLC</t>
  </si>
  <si>
    <t>1320-32-111-079</t>
  </si>
  <si>
    <t>FIREFIGHTERS FIRST FEDERAL CREDIT UNION</t>
  </si>
  <si>
    <t>1420-07-114-013</t>
  </si>
  <si>
    <t>US BANK NA</t>
  </si>
  <si>
    <t>CONSTRUCTION</t>
  </si>
  <si>
    <t>ALL PRO FUNDING V LLC</t>
  </si>
  <si>
    <t>1219-10-002-049</t>
  </si>
  <si>
    <t>HARD MONEY</t>
  </si>
  <si>
    <t>LAUL LLC; YELOWITZ, JASON A TRUSTEE; YELOWITZ, JASON 2006 TRUST; MCBRIDE, DARREN TRUSTEE; ARDUINO 1 TRUST; LAUL LLC</t>
  </si>
  <si>
    <t>1419-10-001-015</t>
  </si>
  <si>
    <t>MIDFIRST BANK</t>
  </si>
  <si>
    <t>1320-35-002-012</t>
  </si>
  <si>
    <t>LOANDEPOT COM LLC</t>
  </si>
  <si>
    <t>1419-34-410-007</t>
  </si>
  <si>
    <t>ARM; PUD; CONSTRUCTION LOAN RIDER</t>
  </si>
  <si>
    <t>NEVADA STATE BANK</t>
  </si>
  <si>
    <t>1420-18-113-024</t>
  </si>
  <si>
    <t>1220-22-110-075</t>
  </si>
  <si>
    <t>CAL</t>
  </si>
  <si>
    <t>FA</t>
  </si>
  <si>
    <t>FC</t>
  </si>
  <si>
    <t>SIG</t>
  </si>
  <si>
    <t>ST</t>
  </si>
  <si>
    <t>STG</t>
  </si>
  <si>
    <t>TI</t>
  </si>
  <si>
    <t>TT</t>
  </si>
  <si>
    <t>Deed Subdivider</t>
  </si>
  <si>
    <t>Deed</t>
  </si>
  <si>
    <t>Deed of Trust</t>
  </si>
  <si>
    <t>NO HOME EQUITY OR 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</si>
</sst>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8" fillId="0" borderId="0" xfId="11" applyFont="1"/>
    <xf numFmtId="0" fontId="16" fillId="0" borderId="0" xfId="11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0" fillId="2" borderId="21" xfId="12" applyFont="1" applyFill="1" applyBorder="1" applyAlignment="1">
      <alignment horizontal="center"/>
    </xf>
    <xf numFmtId="0" fontId="17" fillId="0" borderId="20" xfId="12" applyFont="1" applyFill="1" applyBorder="1" applyAlignment="1">
      <alignment wrapText="1"/>
    </xf>
    <xf numFmtId="0" fontId="17" fillId="0" borderId="20" xfId="12" applyFont="1" applyFill="1" applyBorder="1" applyAlignment="1">
      <alignment horizontal="right" wrapText="1"/>
    </xf>
    <xf numFmtId="165" fontId="17" fillId="0" borderId="20" xfId="12" applyNumberFormat="1" applyFont="1" applyFill="1" applyBorder="1" applyAlignment="1">
      <alignment horizontal="right" wrapText="1"/>
    </xf>
    <xf numFmtId="10" fontId="1" fillId="0" borderId="20" xfId="11" applyNumberFormat="1" applyBorder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20" xfId="11" applyNumberFormat="1" applyFont="1" applyFill="1" applyBorder="1" applyAlignment="1" applyProtection="1"/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Toiyabe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Stewart Title Guaranty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46</c:v>
                </c:pt>
                <c:pt idx="1">
                  <c:v>18</c:v>
                </c:pt>
                <c:pt idx="2">
                  <c:v>18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0630784"/>
        <c:axId val="110632320"/>
        <c:axId val="0"/>
      </c:bar3DChart>
      <c:catAx>
        <c:axId val="110630784"/>
        <c:scaling>
          <c:orientation val="minMax"/>
        </c:scaling>
        <c:axPos val="b"/>
        <c:numFmt formatCode="General" sourceLinked="1"/>
        <c:majorTickMark val="none"/>
        <c:tickLblPos val="nextTo"/>
        <c:crossAx val="110632320"/>
        <c:crosses val="autoZero"/>
        <c:auto val="1"/>
        <c:lblAlgn val="ctr"/>
        <c:lblOffset val="100"/>
      </c:catAx>
      <c:valAx>
        <c:axId val="110632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630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Toiyabe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Signature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0929408"/>
        <c:axId val="110930944"/>
        <c:axId val="0"/>
      </c:bar3DChart>
      <c:catAx>
        <c:axId val="110929408"/>
        <c:scaling>
          <c:orientation val="minMax"/>
        </c:scaling>
        <c:axPos val="b"/>
        <c:numFmt formatCode="General" sourceLinked="1"/>
        <c:majorTickMark val="none"/>
        <c:tickLblPos val="nextTo"/>
        <c:crossAx val="110930944"/>
        <c:crosses val="autoZero"/>
        <c:auto val="1"/>
        <c:lblAlgn val="ctr"/>
        <c:lblOffset val="100"/>
      </c:catAx>
      <c:valAx>
        <c:axId val="110930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29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Stewart Title Guaranty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STATS'!$B$32:$B$39</c:f>
              <c:numCache>
                <c:formatCode>0</c:formatCode>
                <c:ptCount val="8"/>
                <c:pt idx="0">
                  <c:v>50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12</c:v>
                </c:pt>
                <c:pt idx="5">
                  <c:v>11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0945024"/>
        <c:axId val="110946560"/>
        <c:axId val="0"/>
      </c:bar3DChart>
      <c:catAx>
        <c:axId val="110945024"/>
        <c:scaling>
          <c:orientation val="minMax"/>
        </c:scaling>
        <c:axPos val="b"/>
        <c:numFmt formatCode="General" sourceLinked="1"/>
        <c:majorTickMark val="none"/>
        <c:tickLblPos val="nextTo"/>
        <c:crossAx val="110946560"/>
        <c:crosses val="autoZero"/>
        <c:auto val="1"/>
        <c:lblAlgn val="ctr"/>
        <c:lblOffset val="100"/>
      </c:catAx>
      <c:valAx>
        <c:axId val="110946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45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Toiyabe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Stewart Title Guaranty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42814777</c:v>
                </c:pt>
                <c:pt idx="1">
                  <c:v>23165065</c:v>
                </c:pt>
                <c:pt idx="2">
                  <c:v>13919293</c:v>
                </c:pt>
                <c:pt idx="3">
                  <c:v>6009500</c:v>
                </c:pt>
                <c:pt idx="4">
                  <c:v>14564368</c:v>
                </c:pt>
                <c:pt idx="5">
                  <c:v>6587770.6399999997</c:v>
                </c:pt>
                <c:pt idx="6">
                  <c:v>31000000</c:v>
                </c:pt>
                <c:pt idx="7">
                  <c:v>544950</c:v>
                </c:pt>
              </c:numCache>
            </c:numRef>
          </c:val>
        </c:ser>
        <c:shape val="box"/>
        <c:axId val="111325184"/>
        <c:axId val="111326720"/>
        <c:axId val="0"/>
      </c:bar3DChart>
      <c:catAx>
        <c:axId val="111325184"/>
        <c:scaling>
          <c:orientation val="minMax"/>
        </c:scaling>
        <c:axPos val="b"/>
        <c:numFmt formatCode="General" sourceLinked="1"/>
        <c:majorTickMark val="none"/>
        <c:tickLblPos val="nextTo"/>
        <c:crossAx val="111326720"/>
        <c:crosses val="autoZero"/>
        <c:auto val="1"/>
        <c:lblAlgn val="ctr"/>
        <c:lblOffset val="100"/>
      </c:catAx>
      <c:valAx>
        <c:axId val="111326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325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Toiyabe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Signature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5606250</c:v>
                </c:pt>
                <c:pt idx="1">
                  <c:v>2014200</c:v>
                </c:pt>
                <c:pt idx="2">
                  <c:v>1762500</c:v>
                </c:pt>
                <c:pt idx="3">
                  <c:v>373000</c:v>
                </c:pt>
                <c:pt idx="4">
                  <c:v>39000000</c:v>
                </c:pt>
                <c:pt idx="5">
                  <c:v>2000000</c:v>
                </c:pt>
                <c:pt idx="6">
                  <c:v>285388</c:v>
                </c:pt>
              </c:numCache>
            </c:numRef>
          </c:val>
        </c:ser>
        <c:shape val="box"/>
        <c:axId val="111352832"/>
        <c:axId val="111354624"/>
        <c:axId val="0"/>
      </c:bar3DChart>
      <c:catAx>
        <c:axId val="111352832"/>
        <c:scaling>
          <c:orientation val="minMax"/>
        </c:scaling>
        <c:axPos val="b"/>
        <c:numFmt formatCode="General" sourceLinked="1"/>
        <c:majorTickMark val="none"/>
        <c:tickLblPos val="nextTo"/>
        <c:crossAx val="111354624"/>
        <c:crosses val="autoZero"/>
        <c:auto val="1"/>
        <c:lblAlgn val="ctr"/>
        <c:lblOffset val="100"/>
      </c:catAx>
      <c:valAx>
        <c:axId val="111354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352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STATS'!$A$32:$A$39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Toiyabe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Stewart Title Guaranty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STATS'!$C$32:$C$39</c:f>
              <c:numCache>
                <c:formatCode>"$"#,##0</c:formatCode>
                <c:ptCount val="8"/>
                <c:pt idx="0">
                  <c:v>48421027</c:v>
                </c:pt>
                <c:pt idx="1">
                  <c:v>14292293</c:v>
                </c:pt>
                <c:pt idx="2">
                  <c:v>23450453</c:v>
                </c:pt>
                <c:pt idx="3">
                  <c:v>7772000</c:v>
                </c:pt>
                <c:pt idx="4">
                  <c:v>16564368</c:v>
                </c:pt>
                <c:pt idx="5">
                  <c:v>8601970.6400000006</c:v>
                </c:pt>
                <c:pt idx="6">
                  <c:v>70000000</c:v>
                </c:pt>
                <c:pt idx="7">
                  <c:v>544950</c:v>
                </c:pt>
              </c:numCache>
            </c:numRef>
          </c:val>
        </c:ser>
        <c:shape val="box"/>
        <c:axId val="111376640"/>
        <c:axId val="111390720"/>
        <c:axId val="0"/>
      </c:bar3DChart>
      <c:catAx>
        <c:axId val="111376640"/>
        <c:scaling>
          <c:orientation val="minMax"/>
        </c:scaling>
        <c:axPos val="b"/>
        <c:numFmt formatCode="General" sourceLinked="1"/>
        <c:majorTickMark val="none"/>
        <c:tickLblPos val="nextTo"/>
        <c:crossAx val="111390720"/>
        <c:crosses val="autoZero"/>
        <c:auto val="1"/>
        <c:lblAlgn val="ctr"/>
        <c:lblOffset val="100"/>
      </c:catAx>
      <c:valAx>
        <c:axId val="111390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37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46.434636689817" createdVersion="3" refreshedVersion="3" minRefreshableVersion="3" recordCount="116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Signature Title"/>
        <s v="Stewart Title"/>
        <s v="Stewart Title Guaranty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KIETZKE"/>
        <s v="MINDEN"/>
        <s v="RIDGEVIEW"/>
        <s v="GARDNERVILLE"/>
        <s v="ZEPHYR"/>
        <s v="CARSON CITY"/>
        <s v="LAKESIDEMOANA"/>
        <s v="DAMONTE"/>
        <s v="MAYBERRY"/>
        <s v="HENDERSON"/>
        <s v="RENO CORPORATE"/>
        <m u="1"/>
      </sharedItems>
    </cacheField>
    <cacheField name="EO" numFmtId="0">
      <sharedItems containsBlank="1" count="27">
        <s v="LH"/>
        <s v="TM"/>
        <s v="ET"/>
        <s v="JP"/>
        <s v="20"/>
        <s v="3"/>
        <s v="17"/>
        <s v="5"/>
        <s v="18"/>
        <s v="12"/>
        <s v="24"/>
        <s v="JML"/>
        <s v="NF"/>
        <s v="CRF"/>
        <s v="MDD"/>
        <s v="BA"/>
        <s v="KDJ"/>
        <s v="ASK"/>
        <s v="DC"/>
        <s v="SAB"/>
        <s v="NCS"/>
        <s v="RLT"/>
        <s v="DKC"/>
        <s v="KA"/>
        <s v="UNK"/>
        <s v="MB"/>
        <m u="1"/>
      </sharedItems>
    </cacheField>
    <cacheField name="PROPTYPE" numFmtId="0">
      <sharedItems containsBlank="1" count="7">
        <s v="SINGLE FAM RES."/>
        <s v="VACANT LAND"/>
        <s v="MOBILE HOME"/>
        <s v="CONDO/TWNHSE"/>
        <s v="2-4 PLEX"/>
        <s v="COMMERCIAL"/>
        <m u="1"/>
      </sharedItems>
    </cacheField>
    <cacheField name="DOCNUM" numFmtId="0">
      <sharedItems containsSemiMixedTypes="0" containsString="0" containsNumber="1" containsInteger="1" minValue="1007278" maxValue="1008691"/>
    </cacheField>
    <cacheField name="AMOUNT" numFmtId="165">
      <sharedItems containsSemiMixedTypes="0" containsString="0" containsNumber="1" minValue="35000" maxValue="31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5-01T00:00:00" maxDate="2024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46.434799189818" createdVersion="3" refreshedVersion="3" minRefreshableVersion="3" recordCount="13">
  <cacheSource type="worksheet">
    <worksheetSource name="Table4"/>
  </cacheSource>
  <cacheFields count="8">
    <cacheField name="FULLNAME" numFmtId="0">
      <sharedItems containsBlank="1" count="15">
        <s v="First American Title"/>
        <s v="First Centennial Title"/>
        <s v="Signature Title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2">
        <s v="CONVENTIONAL"/>
        <s v="HARD MONEY"/>
        <s v="CONSTRUCTION"/>
        <s v="COMMERCIAL"/>
        <s v="ARM; PUD; CONSTRUCTION LOAN RIDER"/>
        <s v=""/>
        <m u="1"/>
        <s v="SBA" u="1"/>
        <s v="FHA" u="1"/>
        <s v="VA" u="1"/>
        <s v="CREDIT LINE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07287" maxValue="1008683"/>
    </cacheField>
    <cacheField name="AMOUNT" numFmtId="165">
      <sharedItems containsSemiMixedTypes="0" containsString="0" containsNumber="1" containsInteger="1" minValue="45000" maxValue="39000000"/>
    </cacheField>
    <cacheField name="RECDATE" numFmtId="14">
      <sharedItems containsSemiMixedTypes="0" containsNonDate="0" containsDate="1" containsString="0" minDate="2024-05-01T00:00:00" maxDate="2024-06-01T00:00:00"/>
    </cacheField>
    <cacheField name="LENDER" numFmtId="0">
      <sharedItems containsBlank="1" count="107">
        <s v="GUILD MORTGAGE COMPANY LLC"/>
        <s v="LAUL LLC; YELOWITZ, JASON A TRUSTEE; YELOWITZ, JASON 2006 TRUST; MCBRIDE, DARREN TRUSTEE; ARDUINO 1 TRUST; LAUL LLC"/>
        <s v="ALL PRO FUNDING V LLC"/>
        <s v="US BANK NA"/>
        <s v="FIREFIGHTERS FIRST FEDERAL CREDIT UNION"/>
        <s v="MIDFIRST BANK"/>
        <s v="NEVADA STATE BANK"/>
        <s v="LOANDEPOT COM LLC"/>
        <s v="PRPPEAK V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s v="CAL"/>
    <x v="0"/>
    <x v="0"/>
    <x v="0"/>
    <n v="1007342"/>
    <n v="544950"/>
    <x v="0"/>
    <s v="YES"/>
    <d v="2024-05-02T00:00:00"/>
  </r>
  <r>
    <x v="1"/>
    <s v="FA"/>
    <x v="1"/>
    <x v="1"/>
    <x v="0"/>
    <n v="1007478"/>
    <n v="440000"/>
    <x v="1"/>
    <s v="YES"/>
    <d v="2024-05-08T00:00:00"/>
  </r>
  <r>
    <x v="1"/>
    <s v="FA"/>
    <x v="2"/>
    <x v="2"/>
    <x v="0"/>
    <n v="1007429"/>
    <n v="555000"/>
    <x v="1"/>
    <s v="YES"/>
    <d v="2024-05-06T00:00:00"/>
  </r>
  <r>
    <x v="1"/>
    <s v="FA"/>
    <x v="1"/>
    <x v="3"/>
    <x v="0"/>
    <n v="1007367"/>
    <n v="606900"/>
    <x v="0"/>
    <s v="YES"/>
    <d v="2024-05-03T00:00:00"/>
  </r>
  <r>
    <x v="1"/>
    <s v="FA"/>
    <x v="2"/>
    <x v="2"/>
    <x v="0"/>
    <n v="1008062"/>
    <n v="1225000"/>
    <x v="1"/>
    <s v="YES"/>
    <d v="2024-05-15T00:00:00"/>
  </r>
  <r>
    <x v="1"/>
    <s v="FA"/>
    <x v="2"/>
    <x v="2"/>
    <x v="1"/>
    <n v="1008365"/>
    <n v="750000"/>
    <x v="1"/>
    <s v="YES"/>
    <d v="2024-05-21T00:00:00"/>
  </r>
  <r>
    <x v="1"/>
    <s v="FA"/>
    <x v="2"/>
    <x v="2"/>
    <x v="0"/>
    <n v="1008366"/>
    <n v="2850000"/>
    <x v="1"/>
    <s v="YES"/>
    <d v="2024-05-21T00:00:00"/>
  </r>
  <r>
    <x v="1"/>
    <s v="FA"/>
    <x v="2"/>
    <x v="2"/>
    <x v="0"/>
    <n v="1008198"/>
    <n v="495000"/>
    <x v="1"/>
    <s v="YES"/>
    <d v="2024-05-16T00:00:00"/>
  </r>
  <r>
    <x v="1"/>
    <s v="FA"/>
    <x v="2"/>
    <x v="2"/>
    <x v="2"/>
    <n v="1007608"/>
    <n v="375000"/>
    <x v="1"/>
    <s v="YES"/>
    <d v="2024-05-13T00:00:00"/>
  </r>
  <r>
    <x v="1"/>
    <s v="FA"/>
    <x v="2"/>
    <x v="2"/>
    <x v="1"/>
    <n v="1008564"/>
    <n v="800000"/>
    <x v="1"/>
    <s v="YES"/>
    <d v="2024-05-29T00:00:00"/>
  </r>
  <r>
    <x v="1"/>
    <s v="FA"/>
    <x v="2"/>
    <x v="2"/>
    <x v="1"/>
    <n v="1008399"/>
    <n v="329000"/>
    <x v="1"/>
    <s v="YES"/>
    <d v="2024-05-22T00:00:00"/>
  </r>
  <r>
    <x v="1"/>
    <s v="FA"/>
    <x v="2"/>
    <x v="2"/>
    <x v="1"/>
    <n v="1008668"/>
    <n v="520000"/>
    <x v="1"/>
    <s v="YES"/>
    <d v="2024-05-31T00:00:00"/>
  </r>
  <r>
    <x v="1"/>
    <s v="FA"/>
    <x v="2"/>
    <x v="2"/>
    <x v="3"/>
    <n v="1008453"/>
    <n v="3500000"/>
    <x v="1"/>
    <s v="YES"/>
    <d v="2024-05-23T00:00:00"/>
  </r>
  <r>
    <x v="1"/>
    <s v="FA"/>
    <x v="2"/>
    <x v="2"/>
    <x v="3"/>
    <n v="1008321"/>
    <n v="3454245"/>
    <x v="0"/>
    <s v="YES"/>
    <d v="2024-05-20T00:00:00"/>
  </r>
  <r>
    <x v="1"/>
    <s v="FA"/>
    <x v="2"/>
    <x v="2"/>
    <x v="3"/>
    <n v="1007585"/>
    <n v="2307150"/>
    <x v="0"/>
    <s v="YES"/>
    <d v="2024-05-10T00:00:00"/>
  </r>
  <r>
    <x v="1"/>
    <s v="FA"/>
    <x v="2"/>
    <x v="2"/>
    <x v="2"/>
    <n v="1008451"/>
    <n v="90000"/>
    <x v="1"/>
    <s v="YES"/>
    <d v="2024-05-23T00:00:00"/>
  </r>
  <r>
    <x v="1"/>
    <s v="FA"/>
    <x v="2"/>
    <x v="2"/>
    <x v="0"/>
    <n v="1008457"/>
    <n v="570000"/>
    <x v="1"/>
    <s v="YES"/>
    <d v="2024-05-23T00:00:00"/>
  </r>
  <r>
    <x v="1"/>
    <s v="FA"/>
    <x v="2"/>
    <x v="2"/>
    <x v="3"/>
    <n v="1008509"/>
    <n v="3682770"/>
    <x v="0"/>
    <s v="YES"/>
    <d v="2024-05-24T00:00:00"/>
  </r>
  <r>
    <x v="1"/>
    <s v="FA"/>
    <x v="2"/>
    <x v="2"/>
    <x v="0"/>
    <n v="1007561"/>
    <n v="615000"/>
    <x v="1"/>
    <s v="YES"/>
    <d v="2024-05-10T00:00:00"/>
  </r>
  <r>
    <x v="2"/>
    <s v="FC"/>
    <x v="3"/>
    <x v="4"/>
    <x v="3"/>
    <n v="1008426"/>
    <n v="488766"/>
    <x v="0"/>
    <s v="YES"/>
    <d v="2024-05-23T00:00:00"/>
  </r>
  <r>
    <x v="2"/>
    <s v="FC"/>
    <x v="3"/>
    <x v="4"/>
    <x v="0"/>
    <n v="1008260"/>
    <n v="599990"/>
    <x v="0"/>
    <s v="YES"/>
    <d v="2024-05-17T00:00:00"/>
  </r>
  <r>
    <x v="2"/>
    <s v="FC"/>
    <x v="3"/>
    <x v="4"/>
    <x v="0"/>
    <n v="1008270"/>
    <n v="834888"/>
    <x v="0"/>
    <s v="YES"/>
    <d v="2024-05-17T00:00:00"/>
  </r>
  <r>
    <x v="2"/>
    <s v="FC"/>
    <x v="4"/>
    <x v="5"/>
    <x v="0"/>
    <n v="1007682"/>
    <n v="844958"/>
    <x v="0"/>
    <s v="YES"/>
    <d v="2024-05-14T00:00:00"/>
  </r>
  <r>
    <x v="2"/>
    <s v="FC"/>
    <x v="3"/>
    <x v="4"/>
    <x v="3"/>
    <n v="1007822"/>
    <n v="469990"/>
    <x v="0"/>
    <s v="YES"/>
    <d v="2024-05-15T00:00:00"/>
  </r>
  <r>
    <x v="2"/>
    <s v="FC"/>
    <x v="4"/>
    <x v="5"/>
    <x v="0"/>
    <n v="1007810"/>
    <n v="914970"/>
    <x v="0"/>
    <s v="YES"/>
    <d v="2024-05-15T00:00:00"/>
  </r>
  <r>
    <x v="2"/>
    <s v="FC"/>
    <x v="5"/>
    <x v="6"/>
    <x v="0"/>
    <n v="1008274"/>
    <n v="1113000"/>
    <x v="1"/>
    <s v="YES"/>
    <d v="2024-05-17T00:00:00"/>
  </r>
  <r>
    <x v="2"/>
    <s v="FC"/>
    <x v="3"/>
    <x v="7"/>
    <x v="0"/>
    <n v="1008313"/>
    <n v="1175000"/>
    <x v="1"/>
    <s v="YES"/>
    <d v="2024-05-20T00:00:00"/>
  </r>
  <r>
    <x v="2"/>
    <s v="FC"/>
    <x v="4"/>
    <x v="5"/>
    <x v="3"/>
    <n v="1007806"/>
    <n v="460000"/>
    <x v="0"/>
    <s v="YES"/>
    <d v="2024-05-15T00:00:00"/>
  </r>
  <r>
    <x v="2"/>
    <s v="FC"/>
    <x v="4"/>
    <x v="5"/>
    <x v="3"/>
    <n v="1008257"/>
    <n v="447000"/>
    <x v="0"/>
    <s v="YES"/>
    <d v="2024-05-17T00:00:00"/>
  </r>
  <r>
    <x v="2"/>
    <s v="FC"/>
    <x v="3"/>
    <x v="4"/>
    <x v="3"/>
    <n v="1008006"/>
    <n v="449990"/>
    <x v="0"/>
    <s v="YES"/>
    <d v="2024-05-15T00:00:00"/>
  </r>
  <r>
    <x v="2"/>
    <s v="FC"/>
    <x v="4"/>
    <x v="5"/>
    <x v="3"/>
    <n v="1007456"/>
    <n v="424000"/>
    <x v="0"/>
    <s v="YES"/>
    <d v="2024-05-07T00:00:00"/>
  </r>
  <r>
    <x v="2"/>
    <s v="FC"/>
    <x v="4"/>
    <x v="5"/>
    <x v="0"/>
    <n v="1007363"/>
    <n v="740000"/>
    <x v="1"/>
    <s v="YES"/>
    <d v="2024-05-03T00:00:00"/>
  </r>
  <r>
    <x v="2"/>
    <s v="FC"/>
    <x v="5"/>
    <x v="6"/>
    <x v="0"/>
    <n v="1008479"/>
    <n v="2300000"/>
    <x v="1"/>
    <s v="YES"/>
    <d v="2024-05-24T00:00:00"/>
  </r>
  <r>
    <x v="2"/>
    <s v="FC"/>
    <x v="5"/>
    <x v="6"/>
    <x v="0"/>
    <n v="1007710"/>
    <n v="2250000"/>
    <x v="1"/>
    <s v="YES"/>
    <d v="2024-05-14T00:00:00"/>
  </r>
  <r>
    <x v="2"/>
    <s v="FC"/>
    <x v="5"/>
    <x v="6"/>
    <x v="0"/>
    <n v="1008278"/>
    <n v="1350000"/>
    <x v="1"/>
    <s v="YES"/>
    <d v="2024-05-17T00:00:00"/>
  </r>
  <r>
    <x v="2"/>
    <s v="FC"/>
    <x v="5"/>
    <x v="6"/>
    <x v="0"/>
    <n v="1007670"/>
    <n v="989000"/>
    <x v="1"/>
    <s v="YES"/>
    <d v="2024-05-14T00:00:00"/>
  </r>
  <r>
    <x v="2"/>
    <s v="FC"/>
    <x v="3"/>
    <x v="4"/>
    <x v="3"/>
    <n v="1007326"/>
    <n v="440000"/>
    <x v="0"/>
    <s v="YES"/>
    <d v="2024-05-02T00:00:00"/>
  </r>
  <r>
    <x v="2"/>
    <s v="FC"/>
    <x v="3"/>
    <x v="4"/>
    <x v="3"/>
    <n v="1007321"/>
    <n v="475000"/>
    <x v="0"/>
    <s v="YES"/>
    <d v="2024-05-02T00:00:00"/>
  </r>
  <r>
    <x v="2"/>
    <s v="FC"/>
    <x v="4"/>
    <x v="5"/>
    <x v="1"/>
    <n v="1007286"/>
    <n v="950000"/>
    <x v="1"/>
    <s v="YES"/>
    <d v="2024-05-01T00:00:00"/>
  </r>
  <r>
    <x v="2"/>
    <s v="FC"/>
    <x v="4"/>
    <x v="5"/>
    <x v="0"/>
    <n v="1007555"/>
    <n v="535000"/>
    <x v="1"/>
    <s v="YES"/>
    <d v="2024-05-10T00:00:00"/>
  </r>
  <r>
    <x v="2"/>
    <s v="FC"/>
    <x v="4"/>
    <x v="5"/>
    <x v="0"/>
    <n v="1007554"/>
    <n v="600000"/>
    <x v="1"/>
    <s v="YES"/>
    <d v="2024-05-10T00:00:00"/>
  </r>
  <r>
    <x v="2"/>
    <s v="FC"/>
    <x v="3"/>
    <x v="4"/>
    <x v="3"/>
    <n v="1008441"/>
    <n v="485000"/>
    <x v="0"/>
    <s v="YES"/>
    <d v="2024-05-23T00:00:00"/>
  </r>
  <r>
    <x v="2"/>
    <s v="FC"/>
    <x v="4"/>
    <x v="5"/>
    <x v="0"/>
    <n v="1008434"/>
    <n v="730000"/>
    <x v="1"/>
    <s v="YES"/>
    <d v="2024-05-23T00:00:00"/>
  </r>
  <r>
    <x v="2"/>
    <s v="FC"/>
    <x v="3"/>
    <x v="4"/>
    <x v="3"/>
    <n v="1008432"/>
    <n v="668383"/>
    <x v="0"/>
    <s v="YES"/>
    <d v="2024-05-23T00:00:00"/>
  </r>
  <r>
    <x v="2"/>
    <s v="FC"/>
    <x v="4"/>
    <x v="5"/>
    <x v="3"/>
    <n v="1007352"/>
    <n v="398000"/>
    <x v="0"/>
    <s v="YES"/>
    <d v="2024-05-03T00:00:00"/>
  </r>
  <r>
    <x v="2"/>
    <s v="FC"/>
    <x v="3"/>
    <x v="4"/>
    <x v="3"/>
    <n v="1008657"/>
    <n v="444675"/>
    <x v="0"/>
    <s v="YES"/>
    <d v="2024-05-31T00:00:00"/>
  </r>
  <r>
    <x v="2"/>
    <s v="FC"/>
    <x v="4"/>
    <x v="5"/>
    <x v="0"/>
    <n v="1008647"/>
    <n v="2340000"/>
    <x v="1"/>
    <s v="YES"/>
    <d v="2024-05-30T00:00:00"/>
  </r>
  <r>
    <x v="2"/>
    <s v="FC"/>
    <x v="4"/>
    <x v="5"/>
    <x v="0"/>
    <n v="1008355"/>
    <n v="843197"/>
    <x v="0"/>
    <s v="YES"/>
    <d v="2024-05-21T00:00:00"/>
  </r>
  <r>
    <x v="2"/>
    <s v="FC"/>
    <x v="4"/>
    <x v="5"/>
    <x v="1"/>
    <n v="1008361"/>
    <n v="199000"/>
    <x v="1"/>
    <s v="YES"/>
    <d v="2024-05-21T00:00:00"/>
  </r>
  <r>
    <x v="2"/>
    <s v="FC"/>
    <x v="6"/>
    <x v="8"/>
    <x v="0"/>
    <n v="1008372"/>
    <n v="440000"/>
    <x v="1"/>
    <s v="YES"/>
    <d v="2024-05-21T00:00:00"/>
  </r>
  <r>
    <x v="2"/>
    <s v="FC"/>
    <x v="4"/>
    <x v="5"/>
    <x v="1"/>
    <n v="1008374"/>
    <n v="315000"/>
    <x v="1"/>
    <s v="YES"/>
    <d v="2024-05-21T00:00:00"/>
  </r>
  <r>
    <x v="2"/>
    <s v="FC"/>
    <x v="3"/>
    <x v="4"/>
    <x v="3"/>
    <n v="1008379"/>
    <n v="505990"/>
    <x v="0"/>
    <s v="YES"/>
    <d v="2024-05-21T00:00:00"/>
  </r>
  <r>
    <x v="2"/>
    <s v="FC"/>
    <x v="4"/>
    <x v="5"/>
    <x v="0"/>
    <n v="1008541"/>
    <n v="715000"/>
    <x v="1"/>
    <s v="YES"/>
    <d v="2024-05-28T00:00:00"/>
  </r>
  <r>
    <x v="2"/>
    <s v="FC"/>
    <x v="5"/>
    <x v="6"/>
    <x v="0"/>
    <n v="1008537"/>
    <n v="1050000"/>
    <x v="1"/>
    <s v="YES"/>
    <d v="2024-05-28T00:00:00"/>
  </r>
  <r>
    <x v="2"/>
    <s v="FC"/>
    <x v="4"/>
    <x v="5"/>
    <x v="0"/>
    <n v="1008650"/>
    <n v="765000"/>
    <x v="1"/>
    <s v="YES"/>
    <d v="2024-05-31T00:00:00"/>
  </r>
  <r>
    <x v="2"/>
    <s v="FC"/>
    <x v="4"/>
    <x v="5"/>
    <x v="3"/>
    <n v="1008483"/>
    <n v="391000"/>
    <x v="0"/>
    <s v="YES"/>
    <d v="2024-05-24T00:00:00"/>
  </r>
  <r>
    <x v="2"/>
    <s v="FC"/>
    <x v="3"/>
    <x v="4"/>
    <x v="3"/>
    <n v="1008520"/>
    <n v="497990"/>
    <x v="0"/>
    <s v="YES"/>
    <d v="2024-05-24T00:00:00"/>
  </r>
  <r>
    <x v="2"/>
    <s v="FC"/>
    <x v="4"/>
    <x v="5"/>
    <x v="0"/>
    <n v="1008624"/>
    <n v="1450000"/>
    <x v="1"/>
    <s v="YES"/>
    <d v="2024-05-30T00:00:00"/>
  </r>
  <r>
    <x v="2"/>
    <s v="FC"/>
    <x v="4"/>
    <x v="5"/>
    <x v="0"/>
    <n v="1008661"/>
    <n v="710000"/>
    <x v="1"/>
    <s v="YES"/>
    <d v="2024-05-31T00:00:00"/>
  </r>
  <r>
    <x v="2"/>
    <s v="FC"/>
    <x v="4"/>
    <x v="5"/>
    <x v="0"/>
    <n v="1008664"/>
    <n v="420000"/>
    <x v="1"/>
    <s v="YES"/>
    <d v="2024-05-31T00:00:00"/>
  </r>
  <r>
    <x v="2"/>
    <s v="FC"/>
    <x v="3"/>
    <x v="4"/>
    <x v="3"/>
    <n v="1008494"/>
    <n v="489990"/>
    <x v="0"/>
    <s v="YES"/>
    <d v="2024-05-24T00:00:00"/>
  </r>
  <r>
    <x v="2"/>
    <s v="FC"/>
    <x v="7"/>
    <x v="9"/>
    <x v="0"/>
    <n v="1008691"/>
    <n v="3000000"/>
    <x v="1"/>
    <s v="YES"/>
    <d v="2024-05-31T00:00:00"/>
  </r>
  <r>
    <x v="2"/>
    <s v="FC"/>
    <x v="4"/>
    <x v="5"/>
    <x v="0"/>
    <n v="1008666"/>
    <n v="995000"/>
    <x v="1"/>
    <s v="YES"/>
    <d v="2024-05-31T00:00:00"/>
  </r>
  <r>
    <x v="2"/>
    <s v="FC"/>
    <x v="4"/>
    <x v="5"/>
    <x v="0"/>
    <n v="1008659"/>
    <n v="470000"/>
    <x v="1"/>
    <s v="YES"/>
    <d v="2024-05-31T00:00:00"/>
  </r>
  <r>
    <x v="2"/>
    <s v="FC"/>
    <x v="8"/>
    <x v="10"/>
    <x v="4"/>
    <n v="1008489"/>
    <n v="5640000"/>
    <x v="1"/>
    <s v="YES"/>
    <d v="2024-05-24T00:00:00"/>
  </r>
  <r>
    <x v="3"/>
    <s v="SIG"/>
    <x v="5"/>
    <x v="11"/>
    <x v="0"/>
    <n v="1007877"/>
    <n v="3275000"/>
    <x v="1"/>
    <s v="YES"/>
    <d v="2024-05-15T00:00:00"/>
  </r>
  <r>
    <x v="3"/>
    <s v="SIG"/>
    <x v="5"/>
    <x v="11"/>
    <x v="3"/>
    <n v="1008578"/>
    <n v="535000"/>
    <x v="1"/>
    <s v="YES"/>
    <d v="2024-05-29T00:00:00"/>
  </r>
  <r>
    <x v="3"/>
    <s v="SIG"/>
    <x v="5"/>
    <x v="11"/>
    <x v="0"/>
    <n v="1007431"/>
    <n v="2269990"/>
    <x v="1"/>
    <s v="YES"/>
    <d v="2024-05-06T00:00:00"/>
  </r>
  <r>
    <x v="3"/>
    <s v="SIG"/>
    <x v="5"/>
    <x v="11"/>
    <x v="3"/>
    <n v="1008686"/>
    <n v="540000"/>
    <x v="1"/>
    <s v="YES"/>
    <d v="2024-05-31T00:00:00"/>
  </r>
  <r>
    <x v="3"/>
    <s v="SIG"/>
    <x v="6"/>
    <x v="12"/>
    <x v="0"/>
    <n v="1008461"/>
    <n v="600000"/>
    <x v="1"/>
    <s v="YES"/>
    <d v="2024-05-23T00:00:00"/>
  </r>
  <r>
    <x v="3"/>
    <s v="SIG"/>
    <x v="5"/>
    <x v="11"/>
    <x v="0"/>
    <n v="1008266"/>
    <n v="2304430"/>
    <x v="1"/>
    <s v="YES"/>
    <d v="2024-05-17T00:00:00"/>
  </r>
  <r>
    <x v="3"/>
    <s v="SIG"/>
    <x v="5"/>
    <x v="11"/>
    <x v="0"/>
    <n v="1008548"/>
    <n v="850000"/>
    <x v="1"/>
    <s v="YES"/>
    <d v="2024-05-28T00:00:00"/>
  </r>
  <r>
    <x v="3"/>
    <s v="SIG"/>
    <x v="5"/>
    <x v="11"/>
    <x v="0"/>
    <n v="1008539"/>
    <n v="667499"/>
    <x v="1"/>
    <s v="YES"/>
    <d v="2024-05-28T00:00:00"/>
  </r>
  <r>
    <x v="3"/>
    <s v="SIG"/>
    <x v="5"/>
    <x v="11"/>
    <x v="0"/>
    <n v="1007487"/>
    <n v="829949"/>
    <x v="0"/>
    <s v="YES"/>
    <d v="2024-05-08T00:00:00"/>
  </r>
  <r>
    <x v="3"/>
    <s v="SIG"/>
    <x v="5"/>
    <x v="11"/>
    <x v="1"/>
    <n v="1007558"/>
    <n v="792500"/>
    <x v="1"/>
    <s v="YES"/>
    <d v="2024-05-10T00:00:00"/>
  </r>
  <r>
    <x v="3"/>
    <s v="SIG"/>
    <x v="5"/>
    <x v="11"/>
    <x v="0"/>
    <n v="1007285"/>
    <n v="1900000"/>
    <x v="1"/>
    <s v="YES"/>
    <d v="2024-05-01T00:00:00"/>
  </r>
  <r>
    <x v="4"/>
    <s v="ST"/>
    <x v="9"/>
    <x v="13"/>
    <x v="0"/>
    <n v="1008676"/>
    <n v="1676270.64"/>
    <x v="0"/>
    <s v="YES"/>
    <d v="2024-05-31T00:00:00"/>
  </r>
  <r>
    <x v="4"/>
    <s v="ST"/>
    <x v="1"/>
    <x v="14"/>
    <x v="0"/>
    <n v="1008679"/>
    <n v="438000"/>
    <x v="1"/>
    <s v="YES"/>
    <d v="2024-05-31T00:00:00"/>
  </r>
  <r>
    <x v="4"/>
    <s v="ST"/>
    <x v="4"/>
    <x v="15"/>
    <x v="1"/>
    <n v="1007278"/>
    <n v="149000"/>
    <x v="1"/>
    <s v="YES"/>
    <d v="2024-05-01T00:00:00"/>
  </r>
  <r>
    <x v="4"/>
    <s v="ST"/>
    <x v="6"/>
    <x v="16"/>
    <x v="0"/>
    <n v="1008381"/>
    <n v="1870000"/>
    <x v="1"/>
    <s v="YES"/>
    <d v="2024-05-21T00:00:00"/>
  </r>
  <r>
    <x v="4"/>
    <s v="ST"/>
    <x v="9"/>
    <x v="17"/>
    <x v="0"/>
    <n v="1008554"/>
    <n v="280000"/>
    <x v="1"/>
    <s v="YES"/>
    <d v="2024-05-28T00:00:00"/>
  </r>
  <r>
    <x v="4"/>
    <s v="ST"/>
    <x v="6"/>
    <x v="18"/>
    <x v="0"/>
    <n v="1007383"/>
    <n v="694500"/>
    <x v="1"/>
    <s v="YES"/>
    <d v="2024-05-03T00:00:00"/>
  </r>
  <r>
    <x v="4"/>
    <s v="ST"/>
    <x v="6"/>
    <x v="16"/>
    <x v="0"/>
    <n v="1008468"/>
    <n v="615000"/>
    <x v="1"/>
    <s v="YES"/>
    <d v="2024-05-23T00:00:00"/>
  </r>
  <r>
    <x v="4"/>
    <s v="ST"/>
    <x v="1"/>
    <x v="19"/>
    <x v="0"/>
    <n v="1008285"/>
    <n v="435000"/>
    <x v="1"/>
    <s v="YES"/>
    <d v="2024-05-17T00:00:00"/>
  </r>
  <r>
    <x v="4"/>
    <s v="ST"/>
    <x v="4"/>
    <x v="15"/>
    <x v="0"/>
    <n v="1008264"/>
    <n v="430000"/>
    <x v="1"/>
    <s v="YES"/>
    <d v="2024-05-17T00:00:00"/>
  </r>
  <r>
    <x v="5"/>
    <s v="STG"/>
    <x v="10"/>
    <x v="20"/>
    <x v="1"/>
    <n v="1007397"/>
    <n v="31000000"/>
    <x v="1"/>
    <s v="YES"/>
    <d v="2024-05-06T00:00:00"/>
  </r>
  <r>
    <x v="6"/>
    <s v="TI"/>
    <x v="4"/>
    <x v="21"/>
    <x v="0"/>
    <n v="1008512"/>
    <n v="493000"/>
    <x v="1"/>
    <s v="YES"/>
    <d v="2024-05-24T00:00:00"/>
  </r>
  <r>
    <x v="6"/>
    <s v="TI"/>
    <x v="4"/>
    <x v="21"/>
    <x v="0"/>
    <n v="1007579"/>
    <n v="697793"/>
    <x v="0"/>
    <s v="YES"/>
    <d v="2024-05-10T00:00:00"/>
  </r>
  <r>
    <x v="6"/>
    <s v="TI"/>
    <x v="6"/>
    <x v="22"/>
    <x v="0"/>
    <n v="1008309"/>
    <n v="600000"/>
    <x v="1"/>
    <s v="YES"/>
    <d v="2024-05-20T00:00:00"/>
  </r>
  <r>
    <x v="6"/>
    <s v="TI"/>
    <x v="1"/>
    <x v="23"/>
    <x v="0"/>
    <n v="1008506"/>
    <n v="735000"/>
    <x v="1"/>
    <s v="YES"/>
    <d v="2024-05-24T00:00:00"/>
  </r>
  <r>
    <x v="6"/>
    <s v="TI"/>
    <x v="4"/>
    <x v="21"/>
    <x v="0"/>
    <n v="1008316"/>
    <n v="436000"/>
    <x v="1"/>
    <s v="YES"/>
    <d v="2024-05-20T00:00:00"/>
  </r>
  <r>
    <x v="6"/>
    <s v="TI"/>
    <x v="4"/>
    <x v="21"/>
    <x v="0"/>
    <n v="1008458"/>
    <n v="750000"/>
    <x v="1"/>
    <s v="YES"/>
    <d v="2024-05-23T00:00:00"/>
  </r>
  <r>
    <x v="6"/>
    <s v="TI"/>
    <x v="4"/>
    <x v="21"/>
    <x v="0"/>
    <n v="1008469"/>
    <n v="775000"/>
    <x v="1"/>
    <s v="YES"/>
    <d v="2024-05-23T00:00:00"/>
  </r>
  <r>
    <x v="6"/>
    <s v="TI"/>
    <x v="6"/>
    <x v="22"/>
    <x v="0"/>
    <n v="1008485"/>
    <n v="390000"/>
    <x v="1"/>
    <s v="YES"/>
    <d v="2024-05-24T00:00:00"/>
  </r>
  <r>
    <x v="6"/>
    <s v="TI"/>
    <x v="4"/>
    <x v="21"/>
    <x v="5"/>
    <n v="1008684"/>
    <n v="2600000"/>
    <x v="1"/>
    <s v="YES"/>
    <d v="2024-05-31T00:00:00"/>
  </r>
  <r>
    <x v="6"/>
    <s v="TI"/>
    <x v="6"/>
    <x v="22"/>
    <x v="0"/>
    <n v="1007525"/>
    <n v="525000"/>
    <x v="1"/>
    <s v="YES"/>
    <d v="2024-05-09T00:00:00"/>
  </r>
  <r>
    <x v="6"/>
    <s v="TI"/>
    <x v="4"/>
    <x v="21"/>
    <x v="0"/>
    <n v="1008522"/>
    <n v="440000"/>
    <x v="1"/>
    <s v="YES"/>
    <d v="2024-05-24T00:00:00"/>
  </r>
  <r>
    <x v="6"/>
    <s v="TI"/>
    <x v="4"/>
    <x v="21"/>
    <x v="5"/>
    <n v="1008404"/>
    <n v="375000"/>
    <x v="1"/>
    <s v="YES"/>
    <d v="2024-05-22T00:00:00"/>
  </r>
  <r>
    <x v="6"/>
    <s v="TI"/>
    <x v="6"/>
    <x v="22"/>
    <x v="0"/>
    <n v="1007828"/>
    <n v="705000"/>
    <x v="1"/>
    <s v="YES"/>
    <d v="2024-05-15T00:00:00"/>
  </r>
  <r>
    <x v="6"/>
    <s v="TI"/>
    <x v="4"/>
    <x v="21"/>
    <x v="1"/>
    <n v="1008272"/>
    <n v="695000"/>
    <x v="1"/>
    <s v="YES"/>
    <d v="2024-05-17T00:00:00"/>
  </r>
  <r>
    <x v="6"/>
    <s v="TI"/>
    <x v="4"/>
    <x v="21"/>
    <x v="0"/>
    <n v="1008573"/>
    <n v="670000"/>
    <x v="0"/>
    <s v="YES"/>
    <d v="2024-05-29T00:00:00"/>
  </r>
  <r>
    <x v="6"/>
    <s v="TI"/>
    <x v="4"/>
    <x v="21"/>
    <x v="0"/>
    <n v="1007465"/>
    <n v="477500"/>
    <x v="1"/>
    <s v="YES"/>
    <d v="2024-05-07T00:00:00"/>
  </r>
  <r>
    <x v="6"/>
    <s v="TI"/>
    <x v="4"/>
    <x v="21"/>
    <x v="1"/>
    <n v="1007778"/>
    <n v="2500000"/>
    <x v="1"/>
    <s v="YES"/>
    <d v="2024-05-14T00:00:00"/>
  </r>
  <r>
    <x v="6"/>
    <s v="TI"/>
    <x v="4"/>
    <x v="21"/>
    <x v="1"/>
    <n v="1008504"/>
    <n v="55000"/>
    <x v="1"/>
    <s v="YES"/>
    <d v="2024-05-24T00:00:00"/>
  </r>
  <r>
    <x v="7"/>
    <s v="TT"/>
    <x v="11"/>
    <x v="24"/>
    <x v="3"/>
    <n v="1008550"/>
    <n v="335000"/>
    <x v="1"/>
    <s v="YES"/>
    <d v="2024-05-28T00:00:00"/>
  </r>
  <r>
    <x v="7"/>
    <s v="TT"/>
    <x v="2"/>
    <x v="25"/>
    <x v="0"/>
    <n v="1008633"/>
    <n v="700000"/>
    <x v="1"/>
    <s v="YES"/>
    <d v="2024-05-30T00:00:00"/>
  </r>
  <r>
    <x v="7"/>
    <s v="TT"/>
    <x v="2"/>
    <x v="25"/>
    <x v="1"/>
    <n v="1008443"/>
    <n v="35000"/>
    <x v="1"/>
    <s v="YES"/>
    <d v="2024-05-23T00:00:00"/>
  </r>
  <r>
    <x v="7"/>
    <s v="TT"/>
    <x v="2"/>
    <x v="25"/>
    <x v="0"/>
    <n v="1008568"/>
    <n v="520000"/>
    <x v="1"/>
    <s v="YES"/>
    <d v="2024-05-29T00:00:00"/>
  </r>
  <r>
    <x v="7"/>
    <s v="TT"/>
    <x v="2"/>
    <x v="25"/>
    <x v="1"/>
    <n v="1007492"/>
    <n v="150000"/>
    <x v="1"/>
    <s v="YES"/>
    <d v="2024-05-08T00:00:00"/>
  </r>
  <r>
    <x v="7"/>
    <s v="TT"/>
    <x v="2"/>
    <x v="24"/>
    <x v="4"/>
    <n v="1007289"/>
    <n v="816000"/>
    <x v="1"/>
    <s v="YES"/>
    <d v="2024-05-01T00:00:00"/>
  </r>
  <r>
    <x v="7"/>
    <s v="TT"/>
    <x v="2"/>
    <x v="25"/>
    <x v="0"/>
    <n v="1007536"/>
    <n v="560000"/>
    <x v="1"/>
    <s v="YES"/>
    <d v="2024-05-09T00:00:00"/>
  </r>
  <r>
    <x v="7"/>
    <s v="TT"/>
    <x v="2"/>
    <x v="25"/>
    <x v="1"/>
    <n v="1007539"/>
    <n v="348500"/>
    <x v="1"/>
    <s v="YES"/>
    <d v="2024-05-09T00:00:00"/>
  </r>
  <r>
    <x v="7"/>
    <s v="TT"/>
    <x v="2"/>
    <x v="25"/>
    <x v="0"/>
    <n v="1007581"/>
    <n v="1395000"/>
    <x v="1"/>
    <s v="YES"/>
    <d v="2024-05-10T00:00:00"/>
  </r>
  <r>
    <x v="7"/>
    <s v="TT"/>
    <x v="2"/>
    <x v="25"/>
    <x v="0"/>
    <n v="1008282"/>
    <n v="510000"/>
    <x v="1"/>
    <s v="YES"/>
    <d v="2024-05-17T00:00:00"/>
  </r>
  <r>
    <x v="7"/>
    <s v="TT"/>
    <x v="2"/>
    <x v="25"/>
    <x v="0"/>
    <n v="1008651"/>
    <n v="320000"/>
    <x v="1"/>
    <s v="YES"/>
    <d v="2024-05-31T00:00:00"/>
  </r>
  <r>
    <x v="7"/>
    <s v="TT"/>
    <x v="2"/>
    <x v="25"/>
    <x v="1"/>
    <n v="1007610"/>
    <n v="320000"/>
    <x v="1"/>
    <s v="YES"/>
    <d v="2024-05-1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x v="0"/>
    <s v="FA"/>
    <x v="0"/>
    <s v="1318-23-410-022"/>
    <n v="1008292"/>
    <n v="285388"/>
    <d v="2024-05-17T00:00:00"/>
    <x v="0"/>
  </r>
  <r>
    <x v="1"/>
    <s v="FC"/>
    <x v="1"/>
    <s v="1219-10-002-049"/>
    <n v="1008414"/>
    <n v="900000"/>
    <d v="2024-05-22T00:00:00"/>
    <x v="1"/>
  </r>
  <r>
    <x v="1"/>
    <s v="FC"/>
    <x v="2"/>
    <s v="1320-33-313-007"/>
    <n v="1007287"/>
    <n v="3092250"/>
    <d v="2024-05-01T00:00:00"/>
    <x v="2"/>
  </r>
  <r>
    <x v="1"/>
    <s v="FC"/>
    <x v="0"/>
    <s v="1420-07-114-013"/>
    <n v="1007460"/>
    <n v="424000"/>
    <d v="2024-05-07T00:00:00"/>
    <x v="3"/>
  </r>
  <r>
    <x v="1"/>
    <s v="FC"/>
    <x v="3"/>
    <s v="1320-32-111-079"/>
    <n v="1008644"/>
    <n v="1190000"/>
    <d v="2024-05-30T00:00:00"/>
    <x v="4"/>
  </r>
  <r>
    <x v="2"/>
    <s v="SIG"/>
    <x v="2"/>
    <s v="1419-10-001-015"/>
    <n v="1008637"/>
    <n v="2000000"/>
    <d v="2024-05-30T00:00:00"/>
    <x v="5"/>
  </r>
  <r>
    <x v="3"/>
    <s v="ST"/>
    <x v="4"/>
    <s v="1419-34-410-007"/>
    <n v="1007294"/>
    <n v="1854200"/>
    <d v="2024-05-01T00:00:00"/>
    <x v="6"/>
  </r>
  <r>
    <x v="3"/>
    <s v="ST"/>
    <x v="0"/>
    <s v="1320-35-002-012"/>
    <n v="1008683"/>
    <n v="160000"/>
    <d v="2024-05-31T00:00:00"/>
    <x v="7"/>
  </r>
  <r>
    <x v="4"/>
    <s v="STG"/>
    <x v="5"/>
    <s v="1319-30-544-001 AND MORE"/>
    <n v="1007398"/>
    <n v="39000000"/>
    <d v="2024-05-06T00:00:00"/>
    <x v="8"/>
  </r>
  <r>
    <x v="5"/>
    <s v="TI"/>
    <x v="0"/>
    <s v="1220-22-110-075"/>
    <n v="1008576"/>
    <n v="328000"/>
    <d v="2024-05-29T00:00:00"/>
    <x v="0"/>
  </r>
  <r>
    <x v="5"/>
    <s v="TI"/>
    <x v="0"/>
    <s v="1420-18-113-024"/>
    <n v="1008616"/>
    <n v="45000"/>
    <d v="2024-05-30T00:00:00"/>
    <x v="0"/>
  </r>
  <r>
    <x v="6"/>
    <s v="TT"/>
    <x v="2"/>
    <s v="1220-08-812-032"/>
    <n v="1007540"/>
    <n v="900000"/>
    <d v="2024-05-09T00:00:00"/>
    <x v="2"/>
  </r>
  <r>
    <x v="6"/>
    <s v="TT"/>
    <x v="2"/>
    <s v="1220-08-812-043"/>
    <n v="1007611"/>
    <n v="862500"/>
    <d v="2024-05-13T00:00: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7">
    <i>
      <x v="1"/>
    </i>
    <i r="1">
      <x v="1"/>
    </i>
    <i r="2">
      <x v="1"/>
    </i>
    <i>
      <x v="2"/>
    </i>
    <i r="1">
      <x v="2"/>
    </i>
    <i r="2">
      <x v="2"/>
    </i>
    <i r="2">
      <x v="4"/>
    </i>
    <i r="1">
      <x v="3"/>
    </i>
    <i r="2">
      <x v="3"/>
    </i>
    <i>
      <x v="3"/>
    </i>
    <i r="1">
      <x v="4"/>
    </i>
    <i r="2">
      <x v="5"/>
    </i>
    <i r="2">
      <x v="8"/>
    </i>
    <i r="1">
      <x v="5"/>
    </i>
    <i r="2">
      <x v="6"/>
    </i>
    <i r="1">
      <x v="6"/>
    </i>
    <i r="2">
      <x v="7"/>
    </i>
    <i r="1">
      <x v="7"/>
    </i>
    <i r="2">
      <x v="9"/>
    </i>
    <i r="1">
      <x v="8"/>
    </i>
    <i r="2">
      <x v="10"/>
    </i>
    <i r="1">
      <x v="9"/>
    </i>
    <i r="2">
      <x v="11"/>
    </i>
    <i>
      <x v="4"/>
    </i>
    <i r="1">
      <x v="6"/>
    </i>
    <i r="2">
      <x v="12"/>
    </i>
    <i r="1">
      <x v="7"/>
    </i>
    <i r="2">
      <x v="13"/>
    </i>
    <i>
      <x v="5"/>
    </i>
    <i r="1">
      <x v="2"/>
    </i>
    <i r="2">
      <x v="15"/>
    </i>
    <i r="2">
      <x v="20"/>
    </i>
    <i r="1">
      <x v="5"/>
    </i>
    <i r="2">
      <x v="16"/>
    </i>
    <i r="1">
      <x v="7"/>
    </i>
    <i r="2">
      <x v="17"/>
    </i>
    <i r="2">
      <x v="19"/>
    </i>
    <i r="1">
      <x v="10"/>
    </i>
    <i r="2">
      <x v="14"/>
    </i>
    <i r="2">
      <x v="18"/>
    </i>
    <i>
      <x v="6"/>
    </i>
    <i r="1">
      <x v="11"/>
    </i>
    <i r="2">
      <x v="21"/>
    </i>
    <i>
      <x v="7"/>
    </i>
    <i r="1">
      <x v="2"/>
    </i>
    <i r="2">
      <x v="24"/>
    </i>
    <i r="1">
      <x v="5"/>
    </i>
    <i r="2">
      <x v="22"/>
    </i>
    <i r="1">
      <x v="7"/>
    </i>
    <i r="2">
      <x v="23"/>
    </i>
    <i>
      <x v="8"/>
    </i>
    <i r="1">
      <x v="3"/>
    </i>
    <i r="2">
      <x v="25"/>
    </i>
    <i r="2">
      <x v="26"/>
    </i>
    <i r="1">
      <x v="12"/>
    </i>
    <i r="2">
      <x v="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4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0"/>
        <item x="1"/>
        <item m="1" x="14"/>
        <item m="1" x="13"/>
        <item x="5"/>
        <item x="6"/>
        <item m="1" x="7"/>
        <item m="1" x="9"/>
        <item x="3"/>
        <item m="1" x="8"/>
        <item x="2"/>
        <item x="4"/>
        <item t="default"/>
      </items>
    </pivotField>
    <pivotField compact="0" showAll="0" insertBlankRow="1"/>
    <pivotField axis="axisPage" compact="0" showAll="0" insertBlankRow="1">
      <items count="13">
        <item x="3"/>
        <item x="2"/>
        <item x="0"/>
        <item m="1" x="10"/>
        <item m="1" x="8"/>
        <item x="1"/>
        <item m="1" x="11"/>
        <item m="1" x="7"/>
        <item m="1" x="9"/>
        <item m="1" x="6"/>
        <item x="4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1"/>
        <item m="1" x="93"/>
        <item m="1" x="105"/>
        <item m="1" x="18"/>
        <item m="1" x="60"/>
        <item m="1" x="34"/>
        <item m="1" x="64"/>
        <item m="1" x="33"/>
        <item m="1" x="28"/>
        <item m="1" x="53"/>
        <item m="1" x="42"/>
        <item m="1" x="25"/>
        <item m="1" x="40"/>
        <item m="1" x="16"/>
        <item m="1" x="12"/>
        <item m="1" x="101"/>
        <item m="1" x="24"/>
        <item m="1" x="58"/>
        <item m="1" x="51"/>
        <item m="1" x="87"/>
        <item m="1" x="75"/>
        <item m="1" x="26"/>
        <item m="1" x="32"/>
        <item m="1" x="82"/>
        <item m="1" x="36"/>
        <item m="1" x="62"/>
        <item m="1" x="10"/>
        <item m="1" x="38"/>
        <item m="1" x="37"/>
        <item m="1" x="103"/>
        <item m="1" x="90"/>
        <item m="1" x="106"/>
        <item m="1" x="52"/>
        <item m="1" x="86"/>
        <item m="1" x="11"/>
        <item m="1" x="22"/>
        <item m="1" x="89"/>
        <item m="1" x="96"/>
        <item m="1" x="71"/>
        <item m="1" x="80"/>
        <item m="1" x="20"/>
        <item m="1" x="44"/>
        <item m="1" x="85"/>
        <item m="1" x="13"/>
        <item m="1" x="72"/>
        <item m="1" x="98"/>
        <item m="1" x="49"/>
        <item m="1" x="100"/>
        <item m="1" x="57"/>
        <item m="1" x="104"/>
        <item m="1" x="74"/>
        <item m="1" x="63"/>
        <item m="1" x="39"/>
        <item x="6"/>
        <item m="1" x="43"/>
        <item m="1" x="30"/>
        <item m="1" x="66"/>
        <item m="1" x="78"/>
        <item m="1" x="23"/>
        <item m="1" x="94"/>
        <item m="1" x="70"/>
        <item m="1" x="91"/>
        <item m="1" x="19"/>
        <item m="1" x="88"/>
        <item m="1" x="102"/>
        <item m="1" x="69"/>
        <item m="1" x="76"/>
        <item m="1" x="47"/>
        <item m="1" x="99"/>
        <item m="1" x="27"/>
        <item m="1" x="84"/>
        <item m="1" x="95"/>
        <item m="1" x="46"/>
        <item m="1" x="29"/>
        <item m="1" x="50"/>
        <item m="1" x="21"/>
        <item m="1" x="15"/>
        <item m="1" x="68"/>
        <item m="1" x="92"/>
        <item m="1" x="17"/>
        <item m="1" x="81"/>
        <item m="1" x="61"/>
        <item m="1" x="79"/>
        <item m="1" x="67"/>
        <item x="3"/>
        <item m="1" x="73"/>
        <item m="1" x="35"/>
        <item m="1" x="59"/>
        <item m="1" x="14"/>
        <item m="1" x="97"/>
        <item m="1" x="77"/>
        <item m="1" x="83"/>
        <item m="1" x="45"/>
        <item m="1" x="41"/>
        <item m="1" x="65"/>
        <item m="1" x="56"/>
        <item m="1" x="54"/>
        <item m="1" x="48"/>
        <item m="1" x="55"/>
        <item m="1" x="9"/>
        <item x="0"/>
        <item x="1"/>
        <item x="2"/>
        <item x="4"/>
        <item x="5"/>
        <item x="7"/>
        <item x="8"/>
        <item t="default"/>
      </items>
    </pivotField>
  </pivotFields>
  <rowFields count="2">
    <field x="7"/>
    <field x="0"/>
  </rowFields>
  <rowItems count="30">
    <i>
      <x v="53"/>
    </i>
    <i r="1">
      <x v="11"/>
    </i>
    <i t="blank">
      <x v="53"/>
    </i>
    <i>
      <x v="84"/>
    </i>
    <i r="1">
      <x v="4"/>
    </i>
    <i t="blank">
      <x v="84"/>
    </i>
    <i>
      <x v="100"/>
    </i>
    <i r="1">
      <x v="3"/>
    </i>
    <i r="1">
      <x v="7"/>
    </i>
    <i t="blank">
      <x v="100"/>
    </i>
    <i>
      <x v="101"/>
    </i>
    <i r="1">
      <x v="4"/>
    </i>
    <i t="blank">
      <x v="101"/>
    </i>
    <i>
      <x v="102"/>
    </i>
    <i r="1">
      <x v="4"/>
    </i>
    <i r="1">
      <x v="8"/>
    </i>
    <i t="blank">
      <x v="102"/>
    </i>
    <i>
      <x v="103"/>
    </i>
    <i r="1">
      <x v="4"/>
    </i>
    <i t="blank">
      <x v="103"/>
    </i>
    <i>
      <x v="104"/>
    </i>
    <i r="1">
      <x v="13"/>
    </i>
    <i t="blank">
      <x v="104"/>
    </i>
    <i>
      <x v="105"/>
    </i>
    <i r="1">
      <x v="11"/>
    </i>
    <i t="blank">
      <x v="105"/>
    </i>
    <i>
      <x v="106"/>
    </i>
    <i r="1">
      <x v="14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7" totalsRowCount="1" headerRowDxfId="22" totalsRowDxfId="19" headerRowBorderDxfId="21" tableBorderDxfId="20" totalsRowBorderDxfId="18">
  <autoFilter ref="A4:F16">
    <filterColumn colId="4"/>
    <filterColumn colId="5"/>
  </autoFilter>
  <tableColumns count="6">
    <tableColumn id="1" name="BUILDER" totalsRowLabel="GRAND TOTAL" dataDxfId="11" totalsRowDxfId="10" dataCellStyle="Normal 2"/>
    <tableColumn id="2" name="CLOSINGS" totalsRowFunction="custom" dataDxfId="9" totalsRowDxfId="8" dataCellStyle="Normal 2">
      <totalsRowFormula>SUM(B5:B16)</totalsRowFormula>
    </tableColumn>
    <tableColumn id="3" name="DOLLARVOL" totalsRowFunction="custom" dataDxfId="7" totalsRowDxfId="6" dataCellStyle="Normal 2">
      <totalsRowFormula>SUM(C5:C16)</totalsRowFormula>
    </tableColumn>
    <tableColumn id="4" name="AVERAGE" dataDxfId="5" totalsRowDxfId="4" dataCellStyle="Normal 2"/>
    <tableColumn id="5" name="% OF CLOSINGS" totalsRowFunction="custom" dataDxfId="3" totalsRowDxfId="2" dataCellStyle="Normal 2">
      <calculatedColumnFormula>Table2[[#This Row],[CLOSINGS]]/$B$18</calculatedColumnFormula>
      <totalsRowFormula>SUM(E5:E16)</totalsRowFormula>
    </tableColumn>
    <tableColumn id="6" name="% OF $$$ VOLUME" totalsRowFunction="custom" dataDxfId="1" totalsRowDxfId="0" dataCellStyle="Normal 2">
      <calculatedColumnFormula>Table2[[#This Row],[DOLLARVOL]]/$C$18</calculatedColumnFormula>
      <totalsRowFormula>SUM(F5:F16)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17" totalsRowShown="0" headerRowDxfId="17">
  <autoFilter ref="A1:J11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4" totalsRowShown="0" headerRowDxfId="16">
  <autoFilter ref="A1:H1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30" totalsRowShown="0" headerRowDxfId="15" headerRowBorderDxfId="14" tableBorderDxfId="13" totalsRowBorderDxfId="12">
  <autoFilter ref="A1:E13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23" t="s">
        <v>4</v>
      </c>
      <c r="B5" s="124"/>
      <c r="C5" s="124"/>
      <c r="D5" s="124"/>
      <c r="E5" s="124"/>
      <c r="F5" s="124"/>
      <c r="G5" s="125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0" t="s">
        <v>55</v>
      </c>
      <c r="B7" s="131">
        <v>46</v>
      </c>
      <c r="C7" s="132">
        <v>42814777</v>
      </c>
      <c r="D7" s="133">
        <f>B7/$B$15</f>
        <v>0.39655172413793105</v>
      </c>
      <c r="E7" s="133">
        <f>C7/$C$15</f>
        <v>0.30889616875564696</v>
      </c>
      <c r="F7" s="134">
        <v>1</v>
      </c>
      <c r="G7" s="134">
        <f t="shared" ref="G7:G14" si="0">RANK(C7,$C$7:$C$14)</f>
        <v>1</v>
      </c>
    </row>
    <row r="8" spans="1:7">
      <c r="A8" s="88" t="s">
        <v>69</v>
      </c>
      <c r="B8" s="84">
        <v>18</v>
      </c>
      <c r="C8" s="119">
        <v>23165065</v>
      </c>
      <c r="D8" s="23">
        <f>B8/$B$15</f>
        <v>0.15517241379310345</v>
      </c>
      <c r="E8" s="23">
        <f>C8/$C$15</f>
        <v>0.16712920932591874</v>
      </c>
      <c r="F8" s="77">
        <v>2</v>
      </c>
      <c r="G8" s="106">
        <f t="shared" si="0"/>
        <v>3</v>
      </c>
    </row>
    <row r="9" spans="1:7">
      <c r="A9" s="70" t="s">
        <v>76</v>
      </c>
      <c r="B9" s="71">
        <v>18</v>
      </c>
      <c r="C9" s="72">
        <v>13919293</v>
      </c>
      <c r="D9" s="23">
        <f t="shared" ref="D9" si="1">B9/$B$15</f>
        <v>0.15517241379310345</v>
      </c>
      <c r="E9" s="23">
        <f t="shared" ref="E9" si="2">C9/$C$15</f>
        <v>0.10042365231721971</v>
      </c>
      <c r="F9" s="77">
        <v>2</v>
      </c>
      <c r="G9" s="106">
        <f t="shared" si="0"/>
        <v>5</v>
      </c>
    </row>
    <row r="10" spans="1:7">
      <c r="A10" s="70" t="s">
        <v>65</v>
      </c>
      <c r="B10" s="71">
        <v>12</v>
      </c>
      <c r="C10" s="72">
        <v>6009500</v>
      </c>
      <c r="D10" s="23">
        <f>B10/$B$15</f>
        <v>0.10344827586206896</v>
      </c>
      <c r="E10" s="23">
        <f>C10/$C$15</f>
        <v>4.3356795391858757E-2</v>
      </c>
      <c r="F10" s="77">
        <v>3</v>
      </c>
      <c r="G10" s="106">
        <f t="shared" si="0"/>
        <v>7</v>
      </c>
    </row>
    <row r="11" spans="1:7">
      <c r="A11" s="88" t="s">
        <v>72</v>
      </c>
      <c r="B11" s="84">
        <v>11</v>
      </c>
      <c r="C11" s="119">
        <v>14564368</v>
      </c>
      <c r="D11" s="23">
        <f>B11/$B$15</f>
        <v>9.4827586206896547E-2</v>
      </c>
      <c r="E11" s="23">
        <f>C11/$C$15</f>
        <v>0.10507768090319247</v>
      </c>
      <c r="F11" s="77">
        <v>4</v>
      </c>
      <c r="G11" s="106">
        <f t="shared" si="0"/>
        <v>4</v>
      </c>
    </row>
    <row r="12" spans="1:7">
      <c r="A12" s="70" t="s">
        <v>83</v>
      </c>
      <c r="B12" s="71">
        <v>9</v>
      </c>
      <c r="C12" s="72">
        <v>6587770.6399999997</v>
      </c>
      <c r="D12" s="23">
        <f>B12/$B$15</f>
        <v>7.7586206896551727E-2</v>
      </c>
      <c r="E12" s="23">
        <f>C12/$C$15</f>
        <v>4.7528849942087427E-2</v>
      </c>
      <c r="F12" s="77">
        <v>5</v>
      </c>
      <c r="G12" s="106">
        <f t="shared" si="0"/>
        <v>6</v>
      </c>
    </row>
    <row r="13" spans="1:7">
      <c r="A13" s="88" t="s">
        <v>100</v>
      </c>
      <c r="B13" s="84">
        <v>1</v>
      </c>
      <c r="C13" s="119">
        <v>31000000</v>
      </c>
      <c r="D13" s="23">
        <f>B13/$B$15</f>
        <v>8.6206896551724137E-3</v>
      </c>
      <c r="E13" s="23">
        <f>C13/$C$15</f>
        <v>0.22365598754432509</v>
      </c>
      <c r="F13" s="77">
        <v>6</v>
      </c>
      <c r="G13" s="106">
        <f t="shared" si="0"/>
        <v>2</v>
      </c>
    </row>
    <row r="14" spans="1:7">
      <c r="A14" s="70" t="s">
        <v>88</v>
      </c>
      <c r="B14" s="71">
        <v>1</v>
      </c>
      <c r="C14" s="72">
        <v>544950</v>
      </c>
      <c r="D14" s="23">
        <f>B14/$B$15</f>
        <v>8.6206896551724137E-3</v>
      </c>
      <c r="E14" s="23">
        <f>C14/$C$15</f>
        <v>3.9316558197509659E-3</v>
      </c>
      <c r="F14" s="77">
        <v>6</v>
      </c>
      <c r="G14" s="106">
        <f t="shared" si="0"/>
        <v>8</v>
      </c>
    </row>
    <row r="15" spans="1:7">
      <c r="A15" s="85" t="s">
        <v>23</v>
      </c>
      <c r="B15" s="86">
        <f>SUM(B7:B14)</f>
        <v>116</v>
      </c>
      <c r="C15" s="87">
        <f>SUM(C7:C14)</f>
        <v>138605723.63999999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>
      <c r="A16" s="81"/>
      <c r="B16" s="82"/>
      <c r="C16" s="83"/>
    </row>
    <row r="17" spans="1:7" ht="16.2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0" t="s">
        <v>55</v>
      </c>
      <c r="B20" s="131">
        <v>4</v>
      </c>
      <c r="C20" s="72">
        <v>5606250</v>
      </c>
      <c r="D20" s="135">
        <f t="shared" ref="D20:D25" si="3">B20/$B$27</f>
        <v>0.30769230769230771</v>
      </c>
      <c r="E20" s="23">
        <f t="shared" ref="E20:E25" si="4">C20/$C$27</f>
        <v>0.10983744195734053</v>
      </c>
      <c r="F20" s="136">
        <v>1</v>
      </c>
      <c r="G20" s="77">
        <f t="shared" ref="G20:G26" si="5">RANK(C20,$C$20:$C$26)</f>
        <v>2</v>
      </c>
    </row>
    <row r="21" spans="1:7">
      <c r="A21" s="70" t="s">
        <v>83</v>
      </c>
      <c r="B21" s="71">
        <v>2</v>
      </c>
      <c r="C21" s="72">
        <v>2014200</v>
      </c>
      <c r="D21" s="23">
        <f t="shared" si="3"/>
        <v>0.15384615384615385</v>
      </c>
      <c r="E21" s="23">
        <f t="shared" si="4"/>
        <v>3.9462131654934278E-2</v>
      </c>
      <c r="F21" s="77">
        <v>2</v>
      </c>
      <c r="G21" s="77">
        <f t="shared" si="5"/>
        <v>3</v>
      </c>
    </row>
    <row r="22" spans="1:7">
      <c r="A22" s="70" t="s">
        <v>65</v>
      </c>
      <c r="B22" s="71">
        <v>2</v>
      </c>
      <c r="C22" s="72">
        <v>1762500</v>
      </c>
      <c r="D22" s="23">
        <f t="shared" si="3"/>
        <v>0.15384615384615385</v>
      </c>
      <c r="E22" s="23">
        <f t="shared" si="4"/>
        <v>3.4530834595284318E-2</v>
      </c>
      <c r="F22" s="77">
        <v>2</v>
      </c>
      <c r="G22" s="77">
        <f t="shared" si="5"/>
        <v>5</v>
      </c>
    </row>
    <row r="23" spans="1:7">
      <c r="A23" s="70" t="s">
        <v>76</v>
      </c>
      <c r="B23" s="71">
        <v>2</v>
      </c>
      <c r="C23" s="72">
        <v>373000</v>
      </c>
      <c r="D23" s="23">
        <f t="shared" si="3"/>
        <v>0.15384615384615385</v>
      </c>
      <c r="E23" s="23">
        <f t="shared" si="4"/>
        <v>7.307802158321163E-3</v>
      </c>
      <c r="F23" s="77">
        <v>2</v>
      </c>
      <c r="G23" s="77">
        <f t="shared" si="5"/>
        <v>6</v>
      </c>
    </row>
    <row r="24" spans="1:7">
      <c r="A24" s="130" t="s">
        <v>100</v>
      </c>
      <c r="B24" s="71">
        <v>1</v>
      </c>
      <c r="C24" s="132">
        <v>39000000</v>
      </c>
      <c r="D24" s="23">
        <f t="shared" si="3"/>
        <v>7.6923076923076927E-2</v>
      </c>
      <c r="E24" s="135">
        <f t="shared" si="4"/>
        <v>0.76408655274671677</v>
      </c>
      <c r="F24" s="77">
        <v>3</v>
      </c>
      <c r="G24" s="136">
        <f t="shared" si="5"/>
        <v>1</v>
      </c>
    </row>
    <row r="25" spans="1:7">
      <c r="A25" s="70" t="s">
        <v>72</v>
      </c>
      <c r="B25" s="71">
        <v>1</v>
      </c>
      <c r="C25" s="72">
        <v>2000000</v>
      </c>
      <c r="D25" s="23">
        <f t="shared" si="3"/>
        <v>7.6923076923076927E-2</v>
      </c>
      <c r="E25" s="23">
        <f t="shared" si="4"/>
        <v>3.9183925781882914E-2</v>
      </c>
      <c r="F25" s="77">
        <v>3</v>
      </c>
      <c r="G25" s="77">
        <f t="shared" si="5"/>
        <v>4</v>
      </c>
    </row>
    <row r="26" spans="1:7">
      <c r="A26" s="70" t="s">
        <v>69</v>
      </c>
      <c r="B26" s="71">
        <v>1</v>
      </c>
      <c r="C26" s="72">
        <v>285388</v>
      </c>
      <c r="D26" s="23">
        <f>B26/$B$27</f>
        <v>7.6923076923076927E-2</v>
      </c>
      <c r="E26" s="23">
        <f>C26/$C$27</f>
        <v>5.5913111055200006E-3</v>
      </c>
      <c r="F26" s="77">
        <v>3</v>
      </c>
      <c r="G26" s="77">
        <f t="shared" si="5"/>
        <v>7</v>
      </c>
    </row>
    <row r="27" spans="1:7">
      <c r="A27" s="32" t="s">
        <v>23</v>
      </c>
      <c r="B27" s="46">
        <f>SUM(B20:B26)</f>
        <v>13</v>
      </c>
      <c r="C27" s="33">
        <f>SUM(C20:C26)</f>
        <v>51041338</v>
      </c>
      <c r="D27" s="30">
        <f>SUM(D20:D26)</f>
        <v>1</v>
      </c>
      <c r="E27" s="30">
        <f>SUM(E20:E26)</f>
        <v>1</v>
      </c>
      <c r="F27" s="31"/>
      <c r="G27" s="31"/>
    </row>
    <row r="28" spans="1:7" ht="13.8" thickBot="1"/>
    <row r="29" spans="1:7" ht="16.2" thickBot="1">
      <c r="A29" s="123" t="s">
        <v>12</v>
      </c>
      <c r="B29" s="124"/>
      <c r="C29" s="124"/>
      <c r="D29" s="124"/>
      <c r="E29" s="124"/>
      <c r="F29" s="124"/>
      <c r="G29" s="125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0" t="s">
        <v>55</v>
      </c>
      <c r="B32" s="131">
        <v>50</v>
      </c>
      <c r="C32" s="72">
        <v>48421027</v>
      </c>
      <c r="D32" s="135">
        <f t="shared" ref="D32:D39" si="6">B32/$B$40</f>
        <v>0.38759689922480622</v>
      </c>
      <c r="E32" s="23">
        <f t="shared" ref="E32:E39" si="7">C32/$C$40</f>
        <v>0.25532178870198291</v>
      </c>
      <c r="F32" s="136">
        <v>1</v>
      </c>
      <c r="G32" s="77">
        <f t="shared" ref="G32:G39" si="8">RANK(C32,$C$32:$C$39)</f>
        <v>2</v>
      </c>
    </row>
    <row r="33" spans="1:7">
      <c r="A33" s="70" t="s">
        <v>76</v>
      </c>
      <c r="B33" s="71">
        <v>20</v>
      </c>
      <c r="C33" s="72">
        <v>14292293</v>
      </c>
      <c r="D33" s="23">
        <f t="shared" si="6"/>
        <v>0.15503875968992248</v>
      </c>
      <c r="E33" s="23">
        <f t="shared" si="7"/>
        <v>7.5362586039590382E-2</v>
      </c>
      <c r="F33" s="77">
        <v>2</v>
      </c>
      <c r="G33" s="77">
        <f t="shared" si="8"/>
        <v>5</v>
      </c>
    </row>
    <row r="34" spans="1:7">
      <c r="A34" s="70" t="s">
        <v>69</v>
      </c>
      <c r="B34" s="71">
        <v>19</v>
      </c>
      <c r="C34" s="72">
        <v>23450453</v>
      </c>
      <c r="D34" s="23">
        <f t="shared" si="6"/>
        <v>0.14728682170542637</v>
      </c>
      <c r="E34" s="23">
        <f t="shared" si="7"/>
        <v>0.12365313122812907</v>
      </c>
      <c r="F34" s="77">
        <v>3</v>
      </c>
      <c r="G34" s="77">
        <f t="shared" si="8"/>
        <v>3</v>
      </c>
    </row>
    <row r="35" spans="1:7">
      <c r="A35" s="70" t="s">
        <v>65</v>
      </c>
      <c r="B35" s="71">
        <v>14</v>
      </c>
      <c r="C35" s="72">
        <v>7772000</v>
      </c>
      <c r="D35" s="23">
        <f t="shared" ref="D35" si="9">B35/$B$40</f>
        <v>0.10852713178294573</v>
      </c>
      <c r="E35" s="23">
        <f t="shared" ref="E35" si="10">C35/$C$40</f>
        <v>4.098138896954439E-2</v>
      </c>
      <c r="F35" s="77">
        <v>4</v>
      </c>
      <c r="G35" s="77">
        <f t="shared" si="8"/>
        <v>7</v>
      </c>
    </row>
    <row r="36" spans="1:7">
      <c r="A36" s="70" t="s">
        <v>72</v>
      </c>
      <c r="B36" s="71">
        <v>12</v>
      </c>
      <c r="C36" s="72">
        <v>16564368</v>
      </c>
      <c r="D36" s="23">
        <f t="shared" si="6"/>
        <v>9.3023255813953487E-2</v>
      </c>
      <c r="E36" s="23">
        <f t="shared" si="7"/>
        <v>8.7343130216504639E-2</v>
      </c>
      <c r="F36" s="77">
        <v>5</v>
      </c>
      <c r="G36" s="77">
        <f t="shared" si="8"/>
        <v>4</v>
      </c>
    </row>
    <row r="37" spans="1:7">
      <c r="A37" s="70" t="s">
        <v>83</v>
      </c>
      <c r="B37" s="71">
        <v>11</v>
      </c>
      <c r="C37" s="72">
        <v>8601970.6400000006</v>
      </c>
      <c r="D37" s="23">
        <f t="shared" si="6"/>
        <v>8.5271317829457363E-2</v>
      </c>
      <c r="E37" s="23">
        <f t="shared" si="7"/>
        <v>4.5357784959140592E-2</v>
      </c>
      <c r="F37" s="77">
        <v>6</v>
      </c>
      <c r="G37" s="77">
        <f t="shared" si="8"/>
        <v>6</v>
      </c>
    </row>
    <row r="38" spans="1:7">
      <c r="A38" s="130" t="s">
        <v>100</v>
      </c>
      <c r="B38" s="71">
        <v>2</v>
      </c>
      <c r="C38" s="132">
        <v>70000000</v>
      </c>
      <c r="D38" s="23">
        <f t="shared" si="6"/>
        <v>1.5503875968992248E-2</v>
      </c>
      <c r="E38" s="135">
        <f t="shared" si="7"/>
        <v>0.36910669427021453</v>
      </c>
      <c r="F38" s="77">
        <v>7</v>
      </c>
      <c r="G38" s="136">
        <f t="shared" si="8"/>
        <v>1</v>
      </c>
    </row>
    <row r="39" spans="1:7">
      <c r="A39" s="70" t="s">
        <v>88</v>
      </c>
      <c r="B39" s="71">
        <v>1</v>
      </c>
      <c r="C39" s="72">
        <v>544950</v>
      </c>
      <c r="D39" s="23">
        <f t="shared" si="6"/>
        <v>7.7519379844961239E-3</v>
      </c>
      <c r="E39" s="23">
        <f t="shared" si="7"/>
        <v>2.8734956148936197E-3</v>
      </c>
      <c r="F39" s="77">
        <v>8</v>
      </c>
      <c r="G39" s="77">
        <f t="shared" si="8"/>
        <v>8</v>
      </c>
    </row>
    <row r="40" spans="1:7">
      <c r="A40" s="32" t="s">
        <v>23</v>
      </c>
      <c r="B40" s="47">
        <f>SUM(B32:B39)</f>
        <v>129</v>
      </c>
      <c r="C40" s="37">
        <f>SUM(C32:C39)</f>
        <v>189647061.63999999</v>
      </c>
      <c r="D40" s="30">
        <f>SUM(D32:D39)</f>
        <v>1</v>
      </c>
      <c r="E40" s="30">
        <f>SUM(E32:E39)</f>
        <v>1.0000000000000002</v>
      </c>
      <c r="F40" s="31"/>
      <c r="G40" s="31"/>
    </row>
    <row r="42" spans="1:7">
      <c r="A42" s="129" t="s">
        <v>24</v>
      </c>
      <c r="B42" s="129"/>
      <c r="C42" s="129"/>
      <c r="D42" s="105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5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MAY, 2024</v>
      </c>
    </row>
    <row r="3" spans="1:7" ht="13.8" thickBot="1"/>
    <row r="4" spans="1:7" ht="16.2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55</v>
      </c>
      <c r="B7" s="138">
        <v>25</v>
      </c>
      <c r="C7" s="139">
        <v>31241000</v>
      </c>
      <c r="D7" s="140">
        <f>B7/$B$14</f>
        <v>0.29069767441860467</v>
      </c>
      <c r="E7" s="135">
        <f>C7/$C$14</f>
        <v>0.27754501946613047</v>
      </c>
      <c r="F7" s="136">
        <v>1</v>
      </c>
      <c r="G7" s="136">
        <f t="shared" ref="G7:G13" si="0">RANK(C7,$C$7:$C$13)</f>
        <v>1</v>
      </c>
    </row>
    <row r="8" spans="1:7">
      <c r="A8" s="35" t="s">
        <v>76</v>
      </c>
      <c r="B8" s="36">
        <v>16</v>
      </c>
      <c r="C8" s="98">
        <v>12551500</v>
      </c>
      <c r="D8" s="27">
        <f>B8/$B$14</f>
        <v>0.18604651162790697</v>
      </c>
      <c r="E8" s="23">
        <f>C8/$C$14</f>
        <v>0.11150751614318161</v>
      </c>
      <c r="F8" s="77">
        <v>2</v>
      </c>
      <c r="G8" s="77">
        <f t="shared" si="0"/>
        <v>5</v>
      </c>
    </row>
    <row r="9" spans="1:7">
      <c r="A9" s="35" t="s">
        <v>69</v>
      </c>
      <c r="B9" s="36">
        <v>14</v>
      </c>
      <c r="C9" s="98">
        <v>13114000</v>
      </c>
      <c r="D9" s="27">
        <f t="shared" ref="D9" si="1">B9/$B$14</f>
        <v>0.16279069767441862</v>
      </c>
      <c r="E9" s="23">
        <f t="shared" ref="E9" si="2">C9/$C$14</f>
        <v>0.11650476570144473</v>
      </c>
      <c r="F9" s="77">
        <v>3</v>
      </c>
      <c r="G9" s="77">
        <f t="shared" si="0"/>
        <v>4</v>
      </c>
    </row>
    <row r="10" spans="1:7">
      <c r="A10" s="35" t="s">
        <v>65</v>
      </c>
      <c r="B10" s="36">
        <v>12</v>
      </c>
      <c r="C10" s="98">
        <v>6009500</v>
      </c>
      <c r="D10" s="27">
        <f>B10/$B$14</f>
        <v>0.13953488372093023</v>
      </c>
      <c r="E10" s="23">
        <f>C10/$C$14</f>
        <v>5.338839328067959E-2</v>
      </c>
      <c r="F10" s="77">
        <v>4</v>
      </c>
      <c r="G10" s="77">
        <f t="shared" si="0"/>
        <v>6</v>
      </c>
    </row>
    <row r="11" spans="1:7">
      <c r="A11" s="35" t="s">
        <v>72</v>
      </c>
      <c r="B11" s="36">
        <v>10</v>
      </c>
      <c r="C11" s="98">
        <v>13734419</v>
      </c>
      <c r="D11" s="27">
        <f>B11/$B$14</f>
        <v>0.11627906976744186</v>
      </c>
      <c r="E11" s="23">
        <f>C11/$C$14</f>
        <v>0.12201656761022349</v>
      </c>
      <c r="F11" s="77">
        <v>5</v>
      </c>
      <c r="G11" s="77">
        <f t="shared" si="0"/>
        <v>3</v>
      </c>
    </row>
    <row r="12" spans="1:7">
      <c r="A12" s="35" t="s">
        <v>83</v>
      </c>
      <c r="B12" s="36">
        <v>8</v>
      </c>
      <c r="C12" s="98">
        <v>4911500</v>
      </c>
      <c r="D12" s="27">
        <f>B12/$B$14</f>
        <v>9.3023255813953487E-2</v>
      </c>
      <c r="E12" s="23">
        <f>C12/$C$14</f>
        <v>4.3633762142949964E-2</v>
      </c>
      <c r="F12" s="77">
        <v>6</v>
      </c>
      <c r="G12" s="77">
        <f t="shared" si="0"/>
        <v>7</v>
      </c>
    </row>
    <row r="13" spans="1:7">
      <c r="A13" s="35" t="s">
        <v>100</v>
      </c>
      <c r="B13" s="36">
        <v>1</v>
      </c>
      <c r="C13" s="98">
        <v>31000000</v>
      </c>
      <c r="D13" s="27">
        <f>B13/$B$14</f>
        <v>1.1627906976744186E-2</v>
      </c>
      <c r="E13" s="23">
        <f>C13/$C$14</f>
        <v>0.27540397565539015</v>
      </c>
      <c r="F13" s="77">
        <v>7</v>
      </c>
      <c r="G13" s="77">
        <f t="shared" si="0"/>
        <v>2</v>
      </c>
    </row>
    <row r="14" spans="1:7">
      <c r="A14" s="28" t="s">
        <v>23</v>
      </c>
      <c r="B14" s="29">
        <f>SUM(B7:B13)</f>
        <v>86</v>
      </c>
      <c r="C14" s="99">
        <f>SUM(C7:C13)</f>
        <v>112561919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3"/>
      <c r="C17" s="96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7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1" t="s">
        <v>55</v>
      </c>
      <c r="B19" s="138">
        <v>21</v>
      </c>
      <c r="C19" s="139">
        <v>11573777</v>
      </c>
      <c r="D19" s="140">
        <f>B19/$B$25</f>
        <v>0.7</v>
      </c>
      <c r="E19" s="135">
        <f>C19/$C$25</f>
        <v>0.44439655265360645</v>
      </c>
      <c r="F19" s="136">
        <v>1</v>
      </c>
      <c r="G19" s="136">
        <f t="shared" ref="G19:G24" si="3">RANK(C19,$C$19:$C$24)</f>
        <v>1</v>
      </c>
    </row>
    <row r="20" spans="1:7">
      <c r="A20" s="48" t="s">
        <v>69</v>
      </c>
      <c r="B20" s="49">
        <v>4</v>
      </c>
      <c r="C20" s="100">
        <v>10051065</v>
      </c>
      <c r="D20" s="27">
        <f>B20/$B$25</f>
        <v>0.13333333333333333</v>
      </c>
      <c r="E20" s="23">
        <f>C20/$C$25</f>
        <v>0.38592921191563662</v>
      </c>
      <c r="F20" s="77">
        <v>2</v>
      </c>
      <c r="G20" s="77">
        <f t="shared" si="3"/>
        <v>2</v>
      </c>
    </row>
    <row r="21" spans="1:7">
      <c r="A21" s="48" t="s">
        <v>76</v>
      </c>
      <c r="B21" s="49">
        <v>2</v>
      </c>
      <c r="C21" s="100">
        <v>1367793</v>
      </c>
      <c r="D21" s="27">
        <f>B21/$B$25</f>
        <v>6.6666666666666666E-2</v>
      </c>
      <c r="E21" s="23">
        <f>C21/$C$25</f>
        <v>5.2518939490862344E-2</v>
      </c>
      <c r="F21" s="77">
        <v>3</v>
      </c>
      <c r="G21" s="77">
        <f t="shared" si="3"/>
        <v>4</v>
      </c>
    </row>
    <row r="22" spans="1:7">
      <c r="A22" s="48" t="s">
        <v>83</v>
      </c>
      <c r="B22" s="49">
        <v>1</v>
      </c>
      <c r="C22" s="100">
        <v>1676270.64</v>
      </c>
      <c r="D22" s="27">
        <f t="shared" ref="D22" si="4">B22/$B$25</f>
        <v>3.3333333333333333E-2</v>
      </c>
      <c r="E22" s="23">
        <f t="shared" ref="E22" si="5">C22/$C$25</f>
        <v>6.4363508449355344E-2</v>
      </c>
      <c r="F22" s="77">
        <v>4</v>
      </c>
      <c r="G22" s="77">
        <f t="shared" si="3"/>
        <v>3</v>
      </c>
    </row>
    <row r="23" spans="1:7">
      <c r="A23" s="48" t="s">
        <v>72</v>
      </c>
      <c r="B23" s="49">
        <v>1</v>
      </c>
      <c r="C23" s="100">
        <v>829949</v>
      </c>
      <c r="D23" s="27">
        <f>B23/$B$25</f>
        <v>3.3333333333333333E-2</v>
      </c>
      <c r="E23" s="23">
        <f>C23/$C$25</f>
        <v>3.1867425342505563E-2</v>
      </c>
      <c r="F23" s="77">
        <v>4</v>
      </c>
      <c r="G23" s="77">
        <f t="shared" si="3"/>
        <v>5</v>
      </c>
    </row>
    <row r="24" spans="1:7">
      <c r="A24" s="48" t="s">
        <v>88</v>
      </c>
      <c r="B24" s="49">
        <v>1</v>
      </c>
      <c r="C24" s="100">
        <v>544950</v>
      </c>
      <c r="D24" s="27">
        <f>B24/$B$25</f>
        <v>3.3333333333333333E-2</v>
      </c>
      <c r="E24" s="23">
        <f>C24/$C$25</f>
        <v>2.0924362148033681E-2</v>
      </c>
      <c r="F24" s="77">
        <v>4</v>
      </c>
      <c r="G24" s="77">
        <f t="shared" si="3"/>
        <v>6</v>
      </c>
    </row>
    <row r="25" spans="1:7">
      <c r="A25" s="28" t="s">
        <v>23</v>
      </c>
      <c r="B25" s="29">
        <f>SUM(B19:B24)</f>
        <v>30</v>
      </c>
      <c r="C25" s="99">
        <f>SUM(C19:C24)</f>
        <v>26043804.640000001</v>
      </c>
      <c r="D25" s="30">
        <f>SUM(D19:D24)</f>
        <v>0.99999999999999989</v>
      </c>
      <c r="E25" s="30">
        <f>SUM(E19:E24)</f>
        <v>1</v>
      </c>
      <c r="F25" s="31"/>
      <c r="G25" s="31"/>
    </row>
    <row r="26" spans="1:7" ht="13.8" thickBot="1"/>
    <row r="27" spans="1:7" ht="16.2" thickBot="1">
      <c r="A27" s="123" t="s">
        <v>15</v>
      </c>
      <c r="B27" s="124"/>
      <c r="C27" s="124"/>
      <c r="D27" s="124"/>
      <c r="E27" s="124"/>
      <c r="F27" s="124"/>
      <c r="G27" s="125"/>
    </row>
    <row r="28" spans="1:7">
      <c r="A28" s="3"/>
      <c r="B28" s="103"/>
      <c r="C28" s="96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7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37" t="s">
        <v>55</v>
      </c>
      <c r="B30" s="138">
        <v>22</v>
      </c>
      <c r="C30" s="139">
        <v>29777000</v>
      </c>
      <c r="D30" s="140">
        <f t="shared" ref="D30:D35" si="6">B30/$B$36</f>
        <v>0.32835820895522388</v>
      </c>
      <c r="E30" s="135">
        <f t="shared" ref="E30:E35" si="7">C30/$C$36</f>
        <v>0.42734589496143016</v>
      </c>
      <c r="F30" s="136">
        <v>1</v>
      </c>
      <c r="G30" s="136">
        <f t="shared" ref="G30:G35" si="8">RANK(C30,$C$30:$C$35)</f>
        <v>1</v>
      </c>
    </row>
    <row r="31" spans="1:7">
      <c r="A31" s="35" t="s">
        <v>76</v>
      </c>
      <c r="B31" s="36">
        <v>11</v>
      </c>
      <c r="C31" s="98">
        <v>6326500</v>
      </c>
      <c r="D31" s="27">
        <f t="shared" si="6"/>
        <v>0.16417910447761194</v>
      </c>
      <c r="E31" s="23">
        <f t="shared" si="7"/>
        <v>9.0795036587751884E-2</v>
      </c>
      <c r="F31" s="107">
        <v>2</v>
      </c>
      <c r="G31" s="77">
        <f t="shared" si="8"/>
        <v>4</v>
      </c>
    </row>
    <row r="32" spans="1:7">
      <c r="A32" s="35" t="s">
        <v>69</v>
      </c>
      <c r="B32" s="36">
        <v>10</v>
      </c>
      <c r="C32" s="98">
        <v>10715000</v>
      </c>
      <c r="D32" s="27">
        <f t="shared" si="6"/>
        <v>0.14925373134328357</v>
      </c>
      <c r="E32" s="23">
        <f t="shared" si="7"/>
        <v>0.15377678290330538</v>
      </c>
      <c r="F32" s="107">
        <v>3</v>
      </c>
      <c r="G32" s="77">
        <f t="shared" si="8"/>
        <v>3</v>
      </c>
    </row>
    <row r="33" spans="1:7">
      <c r="A33" s="35" t="s">
        <v>72</v>
      </c>
      <c r="B33" s="36">
        <v>9</v>
      </c>
      <c r="C33" s="98">
        <v>12941919</v>
      </c>
      <c r="D33" s="27">
        <f t="shared" si="6"/>
        <v>0.13432835820895522</v>
      </c>
      <c r="E33" s="23">
        <f t="shared" si="7"/>
        <v>0.18573650661830732</v>
      </c>
      <c r="F33" s="77">
        <v>4</v>
      </c>
      <c r="G33" s="77">
        <f t="shared" si="8"/>
        <v>2</v>
      </c>
    </row>
    <row r="34" spans="1:7">
      <c r="A34" s="35" t="s">
        <v>65</v>
      </c>
      <c r="B34" s="36">
        <v>8</v>
      </c>
      <c r="C34" s="98">
        <v>5156000</v>
      </c>
      <c r="D34" s="27">
        <f t="shared" si="6"/>
        <v>0.11940298507462686</v>
      </c>
      <c r="E34" s="23">
        <f t="shared" si="7"/>
        <v>7.3996555543578396E-2</v>
      </c>
      <c r="F34" s="107">
        <v>5</v>
      </c>
      <c r="G34" s="77">
        <f t="shared" si="8"/>
        <v>5</v>
      </c>
    </row>
    <row r="35" spans="1:7">
      <c r="A35" s="35" t="s">
        <v>83</v>
      </c>
      <c r="B35" s="36">
        <v>7</v>
      </c>
      <c r="C35" s="98">
        <v>4762500</v>
      </c>
      <c r="D35" s="27">
        <f t="shared" si="6"/>
        <v>0.1044776119402985</v>
      </c>
      <c r="E35" s="23">
        <f t="shared" si="7"/>
        <v>6.8349223385626864E-2</v>
      </c>
      <c r="F35" s="77">
        <v>6</v>
      </c>
      <c r="G35" s="77">
        <f t="shared" si="8"/>
        <v>6</v>
      </c>
    </row>
    <row r="36" spans="1:7">
      <c r="A36" s="28" t="s">
        <v>23</v>
      </c>
      <c r="B36" s="40">
        <f>SUM(B30:B35)</f>
        <v>67</v>
      </c>
      <c r="C36" s="101">
        <f>SUM(C30:C35)</f>
        <v>69678919</v>
      </c>
      <c r="D36" s="30">
        <f>SUM(D30:D35)</f>
        <v>1</v>
      </c>
      <c r="E36" s="30">
        <f>SUM(E30:E35)</f>
        <v>1</v>
      </c>
      <c r="F36" s="31"/>
      <c r="G36" s="31"/>
    </row>
    <row r="37" spans="1:7" ht="13.8" thickBot="1"/>
    <row r="38" spans="1:7" ht="16.2" thickBot="1">
      <c r="A38" s="123" t="s">
        <v>16</v>
      </c>
      <c r="B38" s="124"/>
      <c r="C38" s="124"/>
      <c r="D38" s="124"/>
      <c r="E38" s="124"/>
      <c r="F38" s="124"/>
      <c r="G38" s="125"/>
    </row>
    <row r="39" spans="1:7">
      <c r="A39" s="18"/>
      <c r="B39" s="104"/>
      <c r="C39" s="102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7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2" t="s">
        <v>76</v>
      </c>
      <c r="B41" s="143">
        <v>2</v>
      </c>
      <c r="C41" s="144">
        <v>2975000</v>
      </c>
      <c r="D41" s="135">
        <f>B41/$B$42</f>
        <v>1</v>
      </c>
      <c r="E41" s="135">
        <f>C41/$C$42</f>
        <v>1</v>
      </c>
      <c r="F41" s="136">
        <v>1</v>
      </c>
      <c r="G41" s="136">
        <f>RANK(C41,$C$41:$C$41)</f>
        <v>1</v>
      </c>
    </row>
    <row r="42" spans="1:7">
      <c r="A42" s="28" t="s">
        <v>23</v>
      </c>
      <c r="B42" s="40">
        <f>SUM(B41:B41)</f>
        <v>2</v>
      </c>
      <c r="C42" s="101">
        <f>SUM(C41:C41)</f>
        <v>2975000</v>
      </c>
      <c r="D42" s="30">
        <f>SUM(D41:D41)</f>
        <v>1</v>
      </c>
      <c r="E42" s="30">
        <f>SUM(E41:E41)</f>
        <v>1</v>
      </c>
      <c r="F42" s="31"/>
      <c r="G42" s="31"/>
    </row>
    <row r="43" spans="1:7" ht="13.8" thickBot="1"/>
    <row r="44" spans="1:7" ht="16.2" thickBot="1">
      <c r="A44" s="123" t="s">
        <v>17</v>
      </c>
      <c r="B44" s="124"/>
      <c r="C44" s="124"/>
      <c r="D44" s="124"/>
      <c r="E44" s="124"/>
      <c r="F44" s="124"/>
      <c r="G44" s="125"/>
    </row>
    <row r="45" spans="1:7">
      <c r="A45" s="18"/>
      <c r="B45" s="104"/>
      <c r="C45" s="102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7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7" t="s">
        <v>69</v>
      </c>
      <c r="B47" s="138">
        <v>4</v>
      </c>
      <c r="C47" s="98">
        <v>2399000</v>
      </c>
      <c r="D47" s="140">
        <f>B47/$B$53</f>
        <v>0.25</v>
      </c>
      <c r="E47" s="23">
        <f>C47/$C$53</f>
        <v>0.26930848675348001</v>
      </c>
      <c r="F47" s="136">
        <v>1</v>
      </c>
      <c r="G47" s="77">
        <f t="shared" ref="G47:G52" si="9">RANK(C47,$C$47:$C$52)</f>
        <v>2</v>
      </c>
    </row>
    <row r="48" spans="1:7">
      <c r="A48" s="35" t="s">
        <v>65</v>
      </c>
      <c r="B48" s="36">
        <v>4</v>
      </c>
      <c r="C48" s="98">
        <v>853500</v>
      </c>
      <c r="D48" s="27">
        <f>B48/$B$53</f>
        <v>0.25</v>
      </c>
      <c r="E48" s="23">
        <f>C48/$C$53</f>
        <v>9.581275258194881E-2</v>
      </c>
      <c r="F48" s="77">
        <v>1</v>
      </c>
      <c r="G48" s="77">
        <f t="shared" si="9"/>
        <v>4</v>
      </c>
    </row>
    <row r="49" spans="1:7">
      <c r="A49" s="137" t="s">
        <v>76</v>
      </c>
      <c r="B49" s="36">
        <v>3</v>
      </c>
      <c r="C49" s="139">
        <v>3250000</v>
      </c>
      <c r="D49" s="27">
        <f t="shared" ref="D49" si="10">B49/$B$53</f>
        <v>0.1875</v>
      </c>
      <c r="E49" s="135">
        <f t="shared" ref="E49" si="11">C49/$C$53</f>
        <v>0.3648405927256399</v>
      </c>
      <c r="F49" s="77">
        <v>2</v>
      </c>
      <c r="G49" s="136">
        <f t="shared" si="9"/>
        <v>1</v>
      </c>
    </row>
    <row r="50" spans="1:7">
      <c r="A50" s="35" t="s">
        <v>55</v>
      </c>
      <c r="B50" s="36">
        <v>3</v>
      </c>
      <c r="C50" s="98">
        <v>1464000</v>
      </c>
      <c r="D50" s="27">
        <f>B50/$B$53</f>
        <v>0.1875</v>
      </c>
      <c r="E50" s="23">
        <f>C50/$C$53</f>
        <v>0.1643466546924113</v>
      </c>
      <c r="F50" s="77">
        <v>2</v>
      </c>
      <c r="G50" s="77">
        <f t="shared" si="9"/>
        <v>3</v>
      </c>
    </row>
    <row r="51" spans="1:7">
      <c r="A51" s="35" t="s">
        <v>72</v>
      </c>
      <c r="B51" s="36">
        <v>1</v>
      </c>
      <c r="C51" s="98">
        <v>792500</v>
      </c>
      <c r="D51" s="27">
        <f>B51/$B$53</f>
        <v>6.25E-2</v>
      </c>
      <c r="E51" s="23">
        <f>C51/$C$53</f>
        <v>8.896497530309834E-2</v>
      </c>
      <c r="F51" s="77">
        <v>3</v>
      </c>
      <c r="G51" s="77">
        <f t="shared" si="9"/>
        <v>5</v>
      </c>
    </row>
    <row r="52" spans="1:7">
      <c r="A52" s="35" t="s">
        <v>83</v>
      </c>
      <c r="B52" s="36">
        <v>1</v>
      </c>
      <c r="C52" s="98">
        <v>149000</v>
      </c>
      <c r="D52" s="27">
        <f>B52/$B$53</f>
        <v>6.25E-2</v>
      </c>
      <c r="E52" s="23">
        <f>C52/$C$53</f>
        <v>1.6726537943421643E-2</v>
      </c>
      <c r="F52" s="77">
        <v>3</v>
      </c>
      <c r="G52" s="77">
        <f t="shared" si="9"/>
        <v>6</v>
      </c>
    </row>
    <row r="53" spans="1:7">
      <c r="A53" s="28" t="s">
        <v>23</v>
      </c>
      <c r="B53" s="29">
        <f>SUM(B47:B52)</f>
        <v>16</v>
      </c>
      <c r="C53" s="99">
        <f>SUM(C47:C52)</f>
        <v>8908000</v>
      </c>
      <c r="D53" s="30">
        <f>SUM(D47:D52)</f>
        <v>1</v>
      </c>
      <c r="E53" s="30">
        <f>SUM(E47:E52)</f>
        <v>1</v>
      </c>
      <c r="F53" s="31"/>
      <c r="G53" s="31"/>
    </row>
    <row r="56" spans="1:7">
      <c r="A56" s="129" t="s">
        <v>24</v>
      </c>
      <c r="B56" s="129"/>
      <c r="C56" s="129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6:G16"/>
    <mergeCell ref="A27:G27"/>
    <mergeCell ref="A38:G38"/>
    <mergeCell ref="A44:G44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MAY, 2024</v>
      </c>
    </row>
    <row r="3" spans="1:7" ht="13.8" thickBot="1"/>
    <row r="4" spans="1:7" ht="16.2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76</v>
      </c>
      <c r="B7" s="146">
        <v>2</v>
      </c>
      <c r="C7" s="54">
        <v>373000</v>
      </c>
      <c r="D7" s="140">
        <f>B7/$B$11</f>
        <v>0.4</v>
      </c>
      <c r="E7" s="66">
        <f>C7/$C$11</f>
        <v>0.30022827007343922</v>
      </c>
      <c r="F7" s="136">
        <v>1</v>
      </c>
      <c r="G7" s="77">
        <f>RANK(C7,$C$7:$C$10)</f>
        <v>2</v>
      </c>
    </row>
    <row r="8" spans="1:7">
      <c r="A8" s="145" t="s">
        <v>55</v>
      </c>
      <c r="B8" s="53">
        <v>1</v>
      </c>
      <c r="C8" s="148">
        <v>424000</v>
      </c>
      <c r="D8" s="27">
        <f>B8/$B$11</f>
        <v>0.2</v>
      </c>
      <c r="E8" s="147">
        <f>C8/$C$11</f>
        <v>0.34127824801913736</v>
      </c>
      <c r="F8" s="77">
        <v>2</v>
      </c>
      <c r="G8" s="136">
        <f>RANK(C8,$C$7:$C$10)</f>
        <v>1</v>
      </c>
    </row>
    <row r="9" spans="1:7">
      <c r="A9" s="60" t="s">
        <v>69</v>
      </c>
      <c r="B9" s="53">
        <v>1</v>
      </c>
      <c r="C9" s="54">
        <v>285388</v>
      </c>
      <c r="D9" s="27">
        <f t="shared" ref="D9" si="0">B9/$B$11</f>
        <v>0.2</v>
      </c>
      <c r="E9" s="66">
        <f t="shared" ref="E9" si="1">C9/$C$11</f>
        <v>0.22970923737189991</v>
      </c>
      <c r="F9" s="77">
        <v>2</v>
      </c>
      <c r="G9" s="77">
        <f>RANK(C9,$C$7:$C$10)</f>
        <v>3</v>
      </c>
    </row>
    <row r="10" spans="1:7">
      <c r="A10" s="67" t="s">
        <v>83</v>
      </c>
      <c r="B10" s="68">
        <v>1</v>
      </c>
      <c r="C10" s="69">
        <v>160000</v>
      </c>
      <c r="D10" s="27">
        <f>B10/$B$11</f>
        <v>0.2</v>
      </c>
      <c r="E10" s="66">
        <f>C10/$C$11</f>
        <v>0.12878424453552353</v>
      </c>
      <c r="F10" s="77">
        <v>2</v>
      </c>
      <c r="G10" s="77">
        <f>RANK(C10,$C$7:$C$10)</f>
        <v>4</v>
      </c>
    </row>
    <row r="11" spans="1:7">
      <c r="A11" s="59" t="s">
        <v>23</v>
      </c>
      <c r="B11" s="34">
        <f>SUM(B7:B10)</f>
        <v>5</v>
      </c>
      <c r="C11" s="51">
        <f>SUM(C7:C10)</f>
        <v>1242388</v>
      </c>
      <c r="D11" s="30">
        <f>SUM(D7:D10)</f>
        <v>1</v>
      </c>
      <c r="E11" s="30">
        <f>SUM(E7:E10)</f>
        <v>0.99999999999999989</v>
      </c>
      <c r="F11" s="40"/>
      <c r="G11" s="40"/>
    </row>
    <row r="12" spans="1:7" ht="13.8" thickBot="1"/>
    <row r="13" spans="1:7" ht="16.2" thickBot="1">
      <c r="A13" s="123" t="s">
        <v>19</v>
      </c>
      <c r="B13" s="124"/>
      <c r="C13" s="124"/>
      <c r="D13" s="124"/>
      <c r="E13" s="124"/>
      <c r="F13" s="124"/>
      <c r="G13" s="125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9" t="s">
        <v>55</v>
      </c>
      <c r="B16" s="136">
        <v>1</v>
      </c>
      <c r="C16" s="150">
        <v>1190000</v>
      </c>
      <c r="D16" s="140">
        <f>B16/$B$17</f>
        <v>1</v>
      </c>
      <c r="E16" s="147">
        <f>C16/$C$17</f>
        <v>1</v>
      </c>
      <c r="F16" s="136">
        <v>1</v>
      </c>
      <c r="G16" s="136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1190000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8" thickBot="1"/>
    <row r="19" spans="1:7" ht="16.2" thickBot="1">
      <c r="A19" s="123" t="s">
        <v>20</v>
      </c>
      <c r="B19" s="124"/>
      <c r="C19" s="124"/>
      <c r="D19" s="124"/>
      <c r="E19" s="124"/>
      <c r="F19" s="124"/>
      <c r="G19" s="125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 ht="26.4">
      <c r="A22" s="73" t="s">
        <v>159</v>
      </c>
      <c r="B22" s="75"/>
      <c r="C22" s="76"/>
      <c r="D22" s="27"/>
      <c r="E22" s="66"/>
      <c r="F22" s="77"/>
      <c r="G22" s="77"/>
    </row>
    <row r="23" spans="1:7">
      <c r="A23" s="59" t="s">
        <v>23</v>
      </c>
      <c r="B23" s="40">
        <f>SUM(B22:B22)</f>
        <v>0</v>
      </c>
      <c r="C23" s="37">
        <f>SUM(C22:C22)</f>
        <v>0</v>
      </c>
      <c r="D23" s="30"/>
      <c r="E23" s="30"/>
      <c r="F23" s="40"/>
      <c r="G23" s="40"/>
    </row>
    <row r="24" spans="1:7" ht="13.8" thickBot="1"/>
    <row r="25" spans="1:7" ht="16.2" thickBot="1">
      <c r="A25" s="123" t="s">
        <v>21</v>
      </c>
      <c r="B25" s="124"/>
      <c r="C25" s="124"/>
      <c r="D25" s="124"/>
      <c r="E25" s="124"/>
      <c r="F25" s="124"/>
      <c r="G25" s="125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9" t="s">
        <v>65</v>
      </c>
      <c r="B28" s="136">
        <v>2</v>
      </c>
      <c r="C28" s="78">
        <v>1762500</v>
      </c>
      <c r="D28" s="135">
        <f>B28/$B$31</f>
        <v>0.5</v>
      </c>
      <c r="E28" s="66">
        <f>C28/$C$31</f>
        <v>0.25712097450672888</v>
      </c>
      <c r="F28" s="136">
        <v>1</v>
      </c>
      <c r="G28" s="77">
        <f>RANK(C28,$C$28:$C$30)</f>
        <v>3</v>
      </c>
    </row>
    <row r="29" spans="1:7">
      <c r="A29" s="149" t="s">
        <v>55</v>
      </c>
      <c r="B29" s="77">
        <v>1</v>
      </c>
      <c r="C29" s="150">
        <v>3092250</v>
      </c>
      <c r="D29" s="23">
        <f>B29/$B$31</f>
        <v>0.25</v>
      </c>
      <c r="E29" s="147">
        <f>C29/$C$31</f>
        <v>0.45111054378350779</v>
      </c>
      <c r="F29" s="77">
        <v>2</v>
      </c>
      <c r="G29" s="136">
        <f>RANK(C29,$C$28:$C$30)</f>
        <v>1</v>
      </c>
    </row>
    <row r="30" spans="1:7">
      <c r="A30" s="74" t="s">
        <v>72</v>
      </c>
      <c r="B30" s="77">
        <v>1</v>
      </c>
      <c r="C30" s="78">
        <v>2000000</v>
      </c>
      <c r="D30" s="23">
        <f>B30/$B$31</f>
        <v>0.25</v>
      </c>
      <c r="E30" s="66">
        <f>C30/$C$31</f>
        <v>0.29176848170976333</v>
      </c>
      <c r="F30" s="77">
        <v>2</v>
      </c>
      <c r="G30" s="77">
        <f>RANK(C30,$C$28:$C$30)</f>
        <v>2</v>
      </c>
    </row>
    <row r="31" spans="1:7">
      <c r="A31" s="59" t="s">
        <v>23</v>
      </c>
      <c r="B31" s="34">
        <f>SUM(B28:B30)</f>
        <v>4</v>
      </c>
      <c r="C31" s="51">
        <f>SUM(C28:C30)</f>
        <v>6854750</v>
      </c>
      <c r="D31" s="30">
        <f>SUM(D28:D30)</f>
        <v>1</v>
      </c>
      <c r="E31" s="30">
        <f>SUM(E28:E30)</f>
        <v>1</v>
      </c>
      <c r="F31" s="40"/>
      <c r="G31" s="40"/>
    </row>
    <row r="32" spans="1:7" ht="13.8" thickBot="1"/>
    <row r="33" spans="1:7" ht="16.2" thickBot="1">
      <c r="A33" s="123" t="s">
        <v>22</v>
      </c>
      <c r="B33" s="124"/>
      <c r="C33" s="124"/>
      <c r="D33" s="124"/>
      <c r="E33" s="124"/>
      <c r="F33" s="124"/>
      <c r="G33" s="125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5" t="s">
        <v>55</v>
      </c>
      <c r="B36" s="146">
        <v>1</v>
      </c>
      <c r="C36" s="148">
        <v>900000</v>
      </c>
      <c r="D36" s="135">
        <f t="shared" ref="D36" si="2">B36/$B$37</f>
        <v>1</v>
      </c>
      <c r="E36" s="135">
        <f t="shared" ref="E36" si="3">C36/$C$37</f>
        <v>1</v>
      </c>
      <c r="F36" s="136">
        <v>1</v>
      </c>
      <c r="G36" s="136">
        <f>RANK(C36,$C$36:$C$36)</f>
        <v>1</v>
      </c>
    </row>
    <row r="37" spans="1:7">
      <c r="A37" s="59" t="s">
        <v>23</v>
      </c>
      <c r="B37" s="34">
        <f>SUM(B36:B36)</f>
        <v>1</v>
      </c>
      <c r="C37" s="51">
        <f>SUM(C36:C36)</f>
        <v>900000</v>
      </c>
      <c r="D37" s="30">
        <f>SUM(D36:D36)</f>
        <v>1</v>
      </c>
      <c r="E37" s="30">
        <f>SUM(E36:E36)</f>
        <v>1</v>
      </c>
      <c r="F37" s="40"/>
      <c r="G37" s="40"/>
    </row>
    <row r="38" spans="1:7">
      <c r="A38" s="61"/>
      <c r="B38" s="24"/>
      <c r="C38" s="52"/>
      <c r="D38" s="42"/>
      <c r="E38" s="42"/>
      <c r="F38" s="64"/>
      <c r="G38" s="64"/>
    </row>
    <row r="40" spans="1:7">
      <c r="A40" s="129" t="s">
        <v>24</v>
      </c>
      <c r="B40" s="129"/>
      <c r="C40" s="129"/>
    </row>
    <row r="41" spans="1:7">
      <c r="A41" s="62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5:G25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9" t="s">
        <v>44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88</v>
      </c>
      <c r="D6" s="80">
        <v>1</v>
      </c>
      <c r="E6" s="25">
        <v>544950</v>
      </c>
      <c r="F6" s="9">
        <v>8.6206896551724137E-3</v>
      </c>
      <c r="G6" s="9">
        <v>3.9316558197509659E-3</v>
      </c>
    </row>
    <row r="7" spans="1:7">
      <c r="B7" t="s">
        <v>89</v>
      </c>
      <c r="D7" s="80">
        <v>1</v>
      </c>
      <c r="E7" s="25">
        <v>544950</v>
      </c>
      <c r="F7" s="9">
        <v>8.6206896551724137E-3</v>
      </c>
      <c r="G7" s="9">
        <v>3.9316558197509659E-3</v>
      </c>
    </row>
    <row r="8" spans="1:7">
      <c r="C8" t="s">
        <v>90</v>
      </c>
      <c r="D8" s="80">
        <v>1</v>
      </c>
      <c r="E8" s="25">
        <v>544950</v>
      </c>
      <c r="F8" s="9">
        <v>8.6206896551724137E-3</v>
      </c>
      <c r="G8" s="9">
        <v>3.9316558197509659E-3</v>
      </c>
    </row>
    <row r="9" spans="1:7">
      <c r="A9" t="s">
        <v>69</v>
      </c>
      <c r="D9" s="80">
        <v>18</v>
      </c>
      <c r="E9" s="25">
        <v>23165065</v>
      </c>
      <c r="F9" s="9">
        <v>0.15517241379310345</v>
      </c>
      <c r="G9" s="9">
        <v>0.16712920932591874</v>
      </c>
    </row>
    <row r="10" spans="1:7">
      <c r="B10" t="s">
        <v>96</v>
      </c>
      <c r="D10" s="80">
        <v>2</v>
      </c>
      <c r="E10" s="25">
        <v>1046900</v>
      </c>
      <c r="F10" s="9">
        <v>1.7241379310344827E-2</v>
      </c>
      <c r="G10" s="9">
        <v>7.553079140650126E-3</v>
      </c>
    </row>
    <row r="11" spans="1:7">
      <c r="C11" t="s">
        <v>104</v>
      </c>
      <c r="D11" s="80">
        <v>1</v>
      </c>
      <c r="E11" s="25">
        <v>440000</v>
      </c>
      <c r="F11" s="9">
        <v>8.6206896551724137E-3</v>
      </c>
      <c r="G11" s="9">
        <v>3.1744720812742913E-3</v>
      </c>
    </row>
    <row r="12" spans="1:7">
      <c r="C12" t="s">
        <v>97</v>
      </c>
      <c r="D12" s="80">
        <v>1</v>
      </c>
      <c r="E12" s="25">
        <v>606900</v>
      </c>
      <c r="F12" s="9">
        <v>8.6206896551724137E-3</v>
      </c>
      <c r="G12" s="9">
        <v>4.3786070593758346E-3</v>
      </c>
    </row>
    <row r="13" spans="1:7">
      <c r="B13" t="s">
        <v>67</v>
      </c>
      <c r="D13" s="80">
        <v>16</v>
      </c>
      <c r="E13" s="25">
        <v>22118165</v>
      </c>
      <c r="F13" s="9">
        <v>0.13793103448275862</v>
      </c>
      <c r="G13" s="9">
        <v>0.15957613018526862</v>
      </c>
    </row>
    <row r="14" spans="1:7">
      <c r="C14" t="s">
        <v>71</v>
      </c>
      <c r="D14" s="80">
        <v>16</v>
      </c>
      <c r="E14" s="25">
        <v>22118165</v>
      </c>
      <c r="F14" s="9">
        <v>0.13793103448275862</v>
      </c>
      <c r="G14" s="9">
        <v>0.15957613018526862</v>
      </c>
    </row>
    <row r="15" spans="1:7">
      <c r="A15" t="s">
        <v>55</v>
      </c>
      <c r="D15" s="80">
        <v>46</v>
      </c>
      <c r="E15" s="25">
        <v>42814777</v>
      </c>
      <c r="F15" s="9">
        <v>0.39655172413793105</v>
      </c>
      <c r="G15" s="9">
        <v>0.30889616875564696</v>
      </c>
    </row>
    <row r="16" spans="1:7">
      <c r="B16" t="s">
        <v>57</v>
      </c>
      <c r="D16" s="80">
        <v>14</v>
      </c>
      <c r="E16" s="25">
        <v>8025652</v>
      </c>
      <c r="F16" s="9">
        <v>0.1206896551724138</v>
      </c>
      <c r="G16" s="9">
        <v>5.7902745927325409E-2</v>
      </c>
    </row>
    <row r="17" spans="1:7">
      <c r="C17" t="s">
        <v>58</v>
      </c>
      <c r="D17" s="80">
        <v>13</v>
      </c>
      <c r="E17" s="25">
        <v>6850652</v>
      </c>
      <c r="F17" s="9">
        <v>0.11206896551724138</v>
      </c>
      <c r="G17" s="9">
        <v>4.9425462528467926E-2</v>
      </c>
    </row>
    <row r="18" spans="1:7">
      <c r="C18" t="s">
        <v>107</v>
      </c>
      <c r="D18" s="80">
        <v>1</v>
      </c>
      <c r="E18" s="25">
        <v>1175000</v>
      </c>
      <c r="F18" s="9">
        <v>8.6206896551724137E-3</v>
      </c>
      <c r="G18" s="9">
        <v>8.4772833988574822E-3</v>
      </c>
    </row>
    <row r="19" spans="1:7">
      <c r="B19" t="s">
        <v>62</v>
      </c>
      <c r="D19" s="80">
        <v>23</v>
      </c>
      <c r="E19" s="25">
        <v>16657125</v>
      </c>
      <c r="F19" s="9">
        <v>0.19827586206896552</v>
      </c>
      <c r="G19" s="9">
        <v>0.12017631424271825</v>
      </c>
    </row>
    <row r="20" spans="1:7">
      <c r="C20" t="s">
        <v>63</v>
      </c>
      <c r="D20" s="80">
        <v>23</v>
      </c>
      <c r="E20" s="25">
        <v>16657125</v>
      </c>
      <c r="F20" s="9">
        <v>0.19827586206896552</v>
      </c>
      <c r="G20" s="9">
        <v>0.12017631424271825</v>
      </c>
    </row>
    <row r="21" spans="1:7">
      <c r="B21" t="s">
        <v>73</v>
      </c>
      <c r="D21" s="80">
        <v>6</v>
      </c>
      <c r="E21" s="25">
        <v>9052000</v>
      </c>
      <c r="F21" s="9">
        <v>5.1724137931034482E-2</v>
      </c>
      <c r="G21" s="9">
        <v>6.5307548362942919E-2</v>
      </c>
    </row>
    <row r="22" spans="1:7">
      <c r="C22" t="s">
        <v>94</v>
      </c>
      <c r="D22" s="80">
        <v>6</v>
      </c>
      <c r="E22" s="25">
        <v>9052000</v>
      </c>
      <c r="F22" s="9">
        <v>5.1724137931034482E-2</v>
      </c>
      <c r="G22" s="9">
        <v>6.5307548362942919E-2</v>
      </c>
    </row>
    <row r="23" spans="1:7">
      <c r="B23" t="s">
        <v>77</v>
      </c>
      <c r="D23" s="80">
        <v>1</v>
      </c>
      <c r="E23" s="25">
        <v>440000</v>
      </c>
      <c r="F23" s="9">
        <v>8.6206896551724137E-3</v>
      </c>
      <c r="G23" s="9">
        <v>3.1744720812742913E-3</v>
      </c>
    </row>
    <row r="24" spans="1:7">
      <c r="C24" t="s">
        <v>118</v>
      </c>
      <c r="D24" s="80">
        <v>1</v>
      </c>
      <c r="E24" s="25">
        <v>440000</v>
      </c>
      <c r="F24" s="9">
        <v>8.6206896551724137E-3</v>
      </c>
      <c r="G24" s="9">
        <v>3.1744720812742913E-3</v>
      </c>
    </row>
    <row r="25" spans="1:7">
      <c r="B25" t="s">
        <v>120</v>
      </c>
      <c r="D25" s="80">
        <v>1</v>
      </c>
      <c r="E25" s="25">
        <v>3000000</v>
      </c>
      <c r="F25" s="9">
        <v>8.6206896551724137E-3</v>
      </c>
      <c r="G25" s="9">
        <v>2.1644127826870169E-2</v>
      </c>
    </row>
    <row r="26" spans="1:7">
      <c r="C26" t="s">
        <v>121</v>
      </c>
      <c r="D26" s="80">
        <v>1</v>
      </c>
      <c r="E26" s="25">
        <v>3000000</v>
      </c>
      <c r="F26" s="9">
        <v>8.6206896551724137E-3</v>
      </c>
      <c r="G26" s="9">
        <v>2.1644127826870169E-2</v>
      </c>
    </row>
    <row r="27" spans="1:7">
      <c r="B27" t="s">
        <v>111</v>
      </c>
      <c r="D27" s="80">
        <v>1</v>
      </c>
      <c r="E27" s="25">
        <v>5640000</v>
      </c>
      <c r="F27" s="9">
        <v>8.6206896551724137E-3</v>
      </c>
      <c r="G27" s="9">
        <v>4.0690960314515918E-2</v>
      </c>
    </row>
    <row r="28" spans="1:7">
      <c r="C28" t="s">
        <v>112</v>
      </c>
      <c r="D28" s="80">
        <v>1</v>
      </c>
      <c r="E28" s="25">
        <v>5640000</v>
      </c>
      <c r="F28" s="9">
        <v>8.6206896551724137E-3</v>
      </c>
      <c r="G28" s="9">
        <v>4.0690960314515918E-2</v>
      </c>
    </row>
    <row r="29" spans="1:7">
      <c r="A29" t="s">
        <v>72</v>
      </c>
      <c r="D29" s="80">
        <v>11</v>
      </c>
      <c r="E29" s="25">
        <v>14564368</v>
      </c>
      <c r="F29" s="9">
        <v>9.4827586206896547E-2</v>
      </c>
      <c r="G29" s="9">
        <v>0.10507768090319247</v>
      </c>
    </row>
    <row r="30" spans="1:7">
      <c r="B30" t="s">
        <v>73</v>
      </c>
      <c r="D30" s="80">
        <v>10</v>
      </c>
      <c r="E30" s="25">
        <v>13964368</v>
      </c>
      <c r="F30" s="9">
        <v>8.6206896551724144E-2</v>
      </c>
      <c r="G30" s="9">
        <v>0.10074885533781844</v>
      </c>
    </row>
    <row r="31" spans="1:7">
      <c r="C31" t="s">
        <v>74</v>
      </c>
      <c r="D31" s="80">
        <v>10</v>
      </c>
      <c r="E31" s="25">
        <v>13964368</v>
      </c>
      <c r="F31" s="9">
        <v>8.6206896551724144E-2</v>
      </c>
      <c r="G31" s="9">
        <v>0.10074885533781844</v>
      </c>
    </row>
    <row r="32" spans="1:7">
      <c r="B32" t="s">
        <v>77</v>
      </c>
      <c r="D32" s="80">
        <v>1</v>
      </c>
      <c r="E32" s="25">
        <v>600000</v>
      </c>
      <c r="F32" s="9">
        <v>8.6206896551724137E-3</v>
      </c>
      <c r="G32" s="9">
        <v>4.3288255653740337E-3</v>
      </c>
    </row>
    <row r="33" spans="1:7">
      <c r="C33" t="s">
        <v>109</v>
      </c>
      <c r="D33" s="80">
        <v>1</v>
      </c>
      <c r="E33" s="25">
        <v>600000</v>
      </c>
      <c r="F33" s="9">
        <v>8.6206896551724137E-3</v>
      </c>
      <c r="G33" s="9">
        <v>4.3288255653740337E-3</v>
      </c>
    </row>
    <row r="34" spans="1:7">
      <c r="A34" t="s">
        <v>83</v>
      </c>
      <c r="D34" s="80">
        <v>9</v>
      </c>
      <c r="E34" s="25">
        <v>6587770.6399999997</v>
      </c>
      <c r="F34" s="9">
        <v>7.7586206896551727E-2</v>
      </c>
      <c r="G34" s="9">
        <v>4.7528849942087427E-2</v>
      </c>
    </row>
    <row r="35" spans="1:7">
      <c r="B35" t="s">
        <v>96</v>
      </c>
      <c r="D35" s="80">
        <v>2</v>
      </c>
      <c r="E35" s="25">
        <v>873000</v>
      </c>
      <c r="F35" s="9">
        <v>1.7241379310344827E-2</v>
      </c>
      <c r="G35" s="9">
        <v>6.2984411976192188E-3</v>
      </c>
    </row>
    <row r="36" spans="1:7">
      <c r="C36" t="s">
        <v>124</v>
      </c>
      <c r="D36" s="80">
        <v>1</v>
      </c>
      <c r="E36" s="25">
        <v>438000</v>
      </c>
      <c r="F36" s="9">
        <v>8.6206896551724137E-3</v>
      </c>
      <c r="G36" s="9">
        <v>3.1600426627230445E-3</v>
      </c>
    </row>
    <row r="37" spans="1:7">
      <c r="C37" t="s">
        <v>106</v>
      </c>
      <c r="D37" s="80">
        <v>1</v>
      </c>
      <c r="E37" s="25">
        <v>435000</v>
      </c>
      <c r="F37" s="9">
        <v>8.6206896551724137E-3</v>
      </c>
      <c r="G37" s="9">
        <v>3.1383985348961744E-3</v>
      </c>
    </row>
    <row r="38" spans="1:7">
      <c r="B38" t="s">
        <v>62</v>
      </c>
      <c r="D38" s="80">
        <v>2</v>
      </c>
      <c r="E38" s="25">
        <v>579000</v>
      </c>
      <c r="F38" s="9">
        <v>1.7241379310344827E-2</v>
      </c>
      <c r="G38" s="9">
        <v>4.1773166705859422E-3</v>
      </c>
    </row>
    <row r="39" spans="1:7">
      <c r="C39" t="s">
        <v>84</v>
      </c>
      <c r="D39" s="80">
        <v>2</v>
      </c>
      <c r="E39" s="25">
        <v>579000</v>
      </c>
      <c r="F39" s="9">
        <v>1.7241379310344827E-2</v>
      </c>
      <c r="G39" s="9">
        <v>4.1773166705859422E-3</v>
      </c>
    </row>
    <row r="40" spans="1:7">
      <c r="B40" t="s">
        <v>77</v>
      </c>
      <c r="D40" s="80">
        <v>3</v>
      </c>
      <c r="E40" s="25">
        <v>3179500</v>
      </c>
      <c r="F40" s="9">
        <v>2.5862068965517241E-2</v>
      </c>
      <c r="G40" s="9">
        <v>2.2939168141844567E-2</v>
      </c>
    </row>
    <row r="41" spans="1:7">
      <c r="C41" t="s">
        <v>110</v>
      </c>
      <c r="D41" s="80">
        <v>2</v>
      </c>
      <c r="E41" s="25">
        <v>2485000</v>
      </c>
      <c r="F41" s="9">
        <v>1.7241379310344827E-2</v>
      </c>
      <c r="G41" s="9">
        <v>1.7928552549924124E-2</v>
      </c>
    </row>
    <row r="42" spans="1:7">
      <c r="C42" t="s">
        <v>99</v>
      </c>
      <c r="D42" s="80">
        <v>1</v>
      </c>
      <c r="E42" s="25">
        <v>694500</v>
      </c>
      <c r="F42" s="9">
        <v>8.6206896551724137E-3</v>
      </c>
      <c r="G42" s="9">
        <v>5.0106155919204436E-3</v>
      </c>
    </row>
    <row r="43" spans="1:7">
      <c r="B43" t="s">
        <v>116</v>
      </c>
      <c r="D43" s="80">
        <v>2</v>
      </c>
      <c r="E43" s="25">
        <v>1956270.64</v>
      </c>
      <c r="F43" s="9">
        <v>1.7241379310344827E-2</v>
      </c>
      <c r="G43" s="9">
        <v>1.4113923932037704E-2</v>
      </c>
    </row>
    <row r="44" spans="1:7">
      <c r="C44" t="s">
        <v>122</v>
      </c>
      <c r="D44" s="80">
        <v>1</v>
      </c>
      <c r="E44" s="25">
        <v>1676270.64</v>
      </c>
      <c r="F44" s="9">
        <v>8.6206896551724137E-3</v>
      </c>
      <c r="G44" s="9">
        <v>1.2093805334863155E-2</v>
      </c>
    </row>
    <row r="45" spans="1:7">
      <c r="C45" t="s">
        <v>117</v>
      </c>
      <c r="D45" s="80">
        <v>1</v>
      </c>
      <c r="E45" s="25">
        <v>280000</v>
      </c>
      <c r="F45" s="9">
        <v>8.6206896551724137E-3</v>
      </c>
      <c r="G45" s="9">
        <v>2.020118597174549E-3</v>
      </c>
    </row>
    <row r="46" spans="1:7">
      <c r="A46" t="s">
        <v>100</v>
      </c>
      <c r="D46" s="80">
        <v>1</v>
      </c>
      <c r="E46" s="25">
        <v>31000000</v>
      </c>
      <c r="F46" s="9">
        <v>8.6206896551724137E-3</v>
      </c>
      <c r="G46" s="9">
        <v>0.22365598754432509</v>
      </c>
    </row>
    <row r="47" spans="1:7">
      <c r="B47" t="s">
        <v>102</v>
      </c>
      <c r="D47" s="80">
        <v>1</v>
      </c>
      <c r="E47" s="25">
        <v>31000000</v>
      </c>
      <c r="F47" s="9">
        <v>8.6206896551724137E-3</v>
      </c>
      <c r="G47" s="9">
        <v>0.22365598754432509</v>
      </c>
    </row>
    <row r="48" spans="1:7">
      <c r="C48" t="s">
        <v>103</v>
      </c>
      <c r="D48" s="80">
        <v>1</v>
      </c>
      <c r="E48" s="25">
        <v>31000000</v>
      </c>
      <c r="F48" s="9">
        <v>8.6206896551724137E-3</v>
      </c>
      <c r="G48" s="9">
        <v>0.22365598754432509</v>
      </c>
    </row>
    <row r="49" spans="1:7">
      <c r="A49" t="s">
        <v>76</v>
      </c>
      <c r="D49" s="80">
        <v>18</v>
      </c>
      <c r="E49" s="25">
        <v>13919293</v>
      </c>
      <c r="F49" s="9">
        <v>0.15517241379310345</v>
      </c>
      <c r="G49" s="9">
        <v>0.10042365231721971</v>
      </c>
    </row>
    <row r="50" spans="1:7">
      <c r="B50" t="s">
        <v>96</v>
      </c>
      <c r="D50" s="80">
        <v>1</v>
      </c>
      <c r="E50" s="25">
        <v>735000</v>
      </c>
      <c r="F50" s="9">
        <v>8.6206896551724137E-3</v>
      </c>
      <c r="G50" s="9">
        <v>5.3028113175831908E-3</v>
      </c>
    </row>
    <row r="51" spans="1:7">
      <c r="C51" t="s">
        <v>113</v>
      </c>
      <c r="D51" s="80">
        <v>1</v>
      </c>
      <c r="E51" s="25">
        <v>735000</v>
      </c>
      <c r="F51" s="9">
        <v>8.6206896551724137E-3</v>
      </c>
      <c r="G51" s="9">
        <v>5.3028113175831908E-3</v>
      </c>
    </row>
    <row r="52" spans="1:7">
      <c r="B52" t="s">
        <v>62</v>
      </c>
      <c r="D52" s="80">
        <v>13</v>
      </c>
      <c r="E52" s="25">
        <v>10964293</v>
      </c>
      <c r="F52" s="9">
        <v>0.11206896551724138</v>
      </c>
      <c r="G52" s="9">
        <v>7.9104186407752602E-2</v>
      </c>
    </row>
    <row r="53" spans="1:7">
      <c r="C53" t="s">
        <v>81</v>
      </c>
      <c r="D53" s="80">
        <v>13</v>
      </c>
      <c r="E53" s="25">
        <v>10964293</v>
      </c>
      <c r="F53" s="9">
        <v>0.11206896551724138</v>
      </c>
      <c r="G53" s="9">
        <v>7.9104186407752602E-2</v>
      </c>
    </row>
    <row r="54" spans="1:7">
      <c r="B54" t="s">
        <v>77</v>
      </c>
      <c r="D54" s="80">
        <v>4</v>
      </c>
      <c r="E54" s="25">
        <v>2220000</v>
      </c>
      <c r="F54" s="9">
        <v>3.4482758620689655E-2</v>
      </c>
      <c r="G54" s="9">
        <v>1.6016654591883926E-2</v>
      </c>
    </row>
    <row r="55" spans="1:7">
      <c r="C55" t="s">
        <v>78</v>
      </c>
      <c r="D55" s="80">
        <v>4</v>
      </c>
      <c r="E55" s="25">
        <v>2220000</v>
      </c>
      <c r="F55" s="9">
        <v>3.4482758620689655E-2</v>
      </c>
      <c r="G55" s="9">
        <v>1.6016654591883926E-2</v>
      </c>
    </row>
    <row r="56" spans="1:7">
      <c r="A56" t="s">
        <v>65</v>
      </c>
      <c r="D56" s="80">
        <v>12</v>
      </c>
      <c r="E56" s="25">
        <v>6009500</v>
      </c>
      <c r="F56" s="9">
        <v>0.10344827586206896</v>
      </c>
      <c r="G56" s="9">
        <v>4.3356795391858757E-2</v>
      </c>
    </row>
    <row r="57" spans="1:7">
      <c r="B57" t="s">
        <v>67</v>
      </c>
      <c r="D57" s="80">
        <v>11</v>
      </c>
      <c r="E57" s="25">
        <v>5674500</v>
      </c>
      <c r="F57" s="9">
        <v>9.4827586206896547E-2</v>
      </c>
      <c r="G57" s="9">
        <v>4.0939867784524922E-2</v>
      </c>
    </row>
    <row r="58" spans="1:7">
      <c r="C58" t="s">
        <v>87</v>
      </c>
      <c r="D58" s="80">
        <v>1</v>
      </c>
      <c r="E58" s="25">
        <v>816000</v>
      </c>
      <c r="F58" s="9">
        <v>8.6206896551724137E-3</v>
      </c>
      <c r="G58" s="9">
        <v>5.8872027689086861E-3</v>
      </c>
    </row>
    <row r="59" spans="1:7">
      <c r="C59" t="s">
        <v>68</v>
      </c>
      <c r="D59" s="80">
        <v>10</v>
      </c>
      <c r="E59" s="25">
        <v>4858500</v>
      </c>
      <c r="F59" s="9">
        <v>8.6206896551724144E-2</v>
      </c>
      <c r="G59" s="9">
        <v>3.5052665015616234E-2</v>
      </c>
    </row>
    <row r="60" spans="1:7">
      <c r="B60" t="s">
        <v>115</v>
      </c>
      <c r="D60" s="80">
        <v>1</v>
      </c>
      <c r="E60" s="25">
        <v>335000</v>
      </c>
      <c r="F60" s="9">
        <v>8.6206896551724137E-3</v>
      </c>
      <c r="G60" s="9">
        <v>2.4169276073338353E-3</v>
      </c>
    </row>
    <row r="61" spans="1:7">
      <c r="C61" t="s">
        <v>87</v>
      </c>
      <c r="D61" s="80">
        <v>1</v>
      </c>
      <c r="E61" s="25">
        <v>335000</v>
      </c>
      <c r="F61" s="9">
        <v>8.6206896551724137E-3</v>
      </c>
      <c r="G61" s="9">
        <v>2.4169276073338353E-3</v>
      </c>
    </row>
    <row r="62" spans="1:7">
      <c r="A62" t="s">
        <v>29</v>
      </c>
      <c r="D62" s="80">
        <v>116</v>
      </c>
      <c r="E62" s="25">
        <v>138605723.63999999</v>
      </c>
      <c r="F62" s="9">
        <v>1</v>
      </c>
      <c r="G6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9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145</v>
      </c>
      <c r="C5" s="80">
        <v>1</v>
      </c>
      <c r="D5" s="25">
        <v>1854200</v>
      </c>
      <c r="E5" s="9">
        <v>7.6923076923076927E-2</v>
      </c>
      <c r="F5" s="9">
        <v>3.632741759238365E-2</v>
      </c>
    </row>
    <row r="6" spans="1:6">
      <c r="B6" t="s">
        <v>83</v>
      </c>
      <c r="C6" s="80">
        <v>1</v>
      </c>
      <c r="D6" s="25">
        <v>1854200</v>
      </c>
      <c r="E6" s="9">
        <v>7.6923076923076927E-2</v>
      </c>
      <c r="F6" s="9">
        <v>3.632741759238365E-2</v>
      </c>
    </row>
    <row r="7" spans="1:6">
      <c r="C7" s="80"/>
      <c r="D7" s="25"/>
      <c r="E7" s="9"/>
      <c r="F7" s="9"/>
    </row>
    <row r="8" spans="1:6">
      <c r="A8" t="s">
        <v>133</v>
      </c>
      <c r="C8" s="80">
        <v>1</v>
      </c>
      <c r="D8" s="25">
        <v>424000</v>
      </c>
      <c r="E8" s="9">
        <v>7.6923076923076927E-2</v>
      </c>
      <c r="F8" s="9">
        <v>8.3069922657591777E-3</v>
      </c>
    </row>
    <row r="9" spans="1:6">
      <c r="B9" t="s">
        <v>55</v>
      </c>
      <c r="C9" s="80">
        <v>1</v>
      </c>
      <c r="D9" s="25">
        <v>424000</v>
      </c>
      <c r="E9" s="9">
        <v>7.6923076923076927E-2</v>
      </c>
      <c r="F9" s="9">
        <v>8.3069922657591777E-3</v>
      </c>
    </row>
    <row r="10" spans="1:6">
      <c r="C10" s="80"/>
      <c r="D10" s="25"/>
      <c r="E10" s="9"/>
      <c r="F10" s="9"/>
    </row>
    <row r="11" spans="1:6">
      <c r="A11" t="s">
        <v>129</v>
      </c>
      <c r="C11" s="80">
        <v>3</v>
      </c>
      <c r="D11" s="25">
        <v>658388</v>
      </c>
      <c r="E11" s="9">
        <v>0.23076923076923078</v>
      </c>
      <c r="F11" s="9">
        <v>1.2899113263841163E-2</v>
      </c>
    </row>
    <row r="12" spans="1:6">
      <c r="B12" t="s">
        <v>69</v>
      </c>
      <c r="C12" s="80">
        <v>1</v>
      </c>
      <c r="D12" s="25">
        <v>285388</v>
      </c>
      <c r="E12" s="9">
        <v>7.6923076923076927E-2</v>
      </c>
      <c r="F12" s="9">
        <v>5.5913111055200006E-3</v>
      </c>
    </row>
    <row r="13" spans="1:6">
      <c r="B13" t="s">
        <v>76</v>
      </c>
      <c r="C13" s="80">
        <v>2</v>
      </c>
      <c r="D13" s="25">
        <v>373000</v>
      </c>
      <c r="E13" s="9">
        <v>0.15384615384615385</v>
      </c>
      <c r="F13" s="9">
        <v>7.307802158321163E-3</v>
      </c>
    </row>
    <row r="14" spans="1:6">
      <c r="C14" s="80"/>
      <c r="D14" s="25"/>
      <c r="E14" s="9"/>
      <c r="F14" s="9"/>
    </row>
    <row r="15" spans="1:6">
      <c r="A15" t="s">
        <v>138</v>
      </c>
      <c r="C15" s="80">
        <v>1</v>
      </c>
      <c r="D15" s="25">
        <v>900000</v>
      </c>
      <c r="E15" s="9">
        <v>7.6923076923076927E-2</v>
      </c>
      <c r="F15" s="9">
        <v>1.7632766601847309E-2</v>
      </c>
    </row>
    <row r="16" spans="1:6">
      <c r="B16" t="s">
        <v>55</v>
      </c>
      <c r="C16" s="80">
        <v>1</v>
      </c>
      <c r="D16" s="25">
        <v>900000</v>
      </c>
      <c r="E16" s="9">
        <v>7.6923076923076927E-2</v>
      </c>
      <c r="F16" s="9">
        <v>1.7632766601847309E-2</v>
      </c>
    </row>
    <row r="17" spans="1:6">
      <c r="C17" s="80"/>
      <c r="D17" s="25"/>
      <c r="E17" s="9"/>
      <c r="F17" s="9"/>
    </row>
    <row r="18" spans="1:6">
      <c r="A18" t="s">
        <v>135</v>
      </c>
      <c r="C18" s="80">
        <v>3</v>
      </c>
      <c r="D18" s="25">
        <v>4854750</v>
      </c>
      <c r="E18" s="9">
        <v>0.23076923076923078</v>
      </c>
      <c r="F18" s="9">
        <v>9.511408184479804E-2</v>
      </c>
    </row>
    <row r="19" spans="1:6">
      <c r="B19" t="s">
        <v>55</v>
      </c>
      <c r="C19" s="80">
        <v>1</v>
      </c>
      <c r="D19" s="25">
        <v>3092250</v>
      </c>
      <c r="E19" s="9">
        <v>7.6923076923076927E-2</v>
      </c>
      <c r="F19" s="9">
        <v>6.0583247249513715E-2</v>
      </c>
    </row>
    <row r="20" spans="1:6">
      <c r="B20" t="s">
        <v>65</v>
      </c>
      <c r="C20" s="80">
        <v>2</v>
      </c>
      <c r="D20" s="25">
        <v>1762500</v>
      </c>
      <c r="E20" s="9">
        <v>0.15384615384615385</v>
      </c>
      <c r="F20" s="9">
        <v>3.4530834595284318E-2</v>
      </c>
    </row>
    <row r="21" spans="1:6">
      <c r="C21" s="80"/>
      <c r="D21" s="25"/>
      <c r="E21" s="9"/>
      <c r="F21" s="9"/>
    </row>
    <row r="22" spans="1:6">
      <c r="A22" t="s">
        <v>131</v>
      </c>
      <c r="C22" s="80">
        <v>1</v>
      </c>
      <c r="D22" s="25">
        <v>1190000</v>
      </c>
      <c r="E22" s="9">
        <v>7.6923076923076927E-2</v>
      </c>
      <c r="F22" s="9">
        <v>2.3314435840220332E-2</v>
      </c>
    </row>
    <row r="23" spans="1:6">
      <c r="B23" t="s">
        <v>55</v>
      </c>
      <c r="C23" s="80">
        <v>1</v>
      </c>
      <c r="D23" s="25">
        <v>1190000</v>
      </c>
      <c r="E23" s="9">
        <v>7.6923076923076927E-2</v>
      </c>
      <c r="F23" s="9">
        <v>2.3314435840220332E-2</v>
      </c>
    </row>
    <row r="24" spans="1:6">
      <c r="C24" s="80"/>
      <c r="D24" s="25"/>
      <c r="E24" s="9"/>
      <c r="F24" s="9"/>
    </row>
    <row r="25" spans="1:6">
      <c r="A25" t="s">
        <v>140</v>
      </c>
      <c r="C25" s="80">
        <v>1</v>
      </c>
      <c r="D25" s="25">
        <v>2000000</v>
      </c>
      <c r="E25" s="9">
        <v>7.6923076923076927E-2</v>
      </c>
      <c r="F25" s="9">
        <v>3.9183925781882914E-2</v>
      </c>
    </row>
    <row r="26" spans="1:6">
      <c r="B26" t="s">
        <v>72</v>
      </c>
      <c r="C26" s="80">
        <v>1</v>
      </c>
      <c r="D26" s="25">
        <v>2000000</v>
      </c>
      <c r="E26" s="9">
        <v>7.6923076923076927E-2</v>
      </c>
      <c r="F26" s="9">
        <v>3.9183925781882914E-2</v>
      </c>
    </row>
    <row r="27" spans="1:6">
      <c r="C27" s="80"/>
      <c r="D27" s="25"/>
      <c r="E27" s="9"/>
      <c r="F27" s="9"/>
    </row>
    <row r="28" spans="1:6">
      <c r="A28" t="s">
        <v>142</v>
      </c>
      <c r="C28" s="80">
        <v>1</v>
      </c>
      <c r="D28" s="25">
        <v>160000</v>
      </c>
      <c r="E28" s="9">
        <v>7.6923076923076927E-2</v>
      </c>
      <c r="F28" s="9">
        <v>3.1347140625506329E-3</v>
      </c>
    </row>
    <row r="29" spans="1:6">
      <c r="B29" t="s">
        <v>83</v>
      </c>
      <c r="C29" s="80">
        <v>1</v>
      </c>
      <c r="D29" s="25">
        <v>160000</v>
      </c>
      <c r="E29" s="9">
        <v>7.6923076923076927E-2</v>
      </c>
      <c r="F29" s="9">
        <v>3.1347140625506329E-3</v>
      </c>
    </row>
    <row r="30" spans="1:6">
      <c r="C30" s="80"/>
      <c r="D30" s="25"/>
      <c r="E30" s="9"/>
      <c r="F30" s="9"/>
    </row>
    <row r="31" spans="1:6">
      <c r="A31" t="s">
        <v>126</v>
      </c>
      <c r="C31" s="80">
        <v>1</v>
      </c>
      <c r="D31" s="25">
        <v>39000000</v>
      </c>
      <c r="E31" s="9">
        <v>7.6923076923076927E-2</v>
      </c>
      <c r="F31" s="9">
        <v>0.76408655274671677</v>
      </c>
    </row>
    <row r="32" spans="1:6">
      <c r="B32" t="s">
        <v>100</v>
      </c>
      <c r="C32" s="80">
        <v>1</v>
      </c>
      <c r="D32" s="25">
        <v>39000000</v>
      </c>
      <c r="E32" s="9">
        <v>7.6923076923076927E-2</v>
      </c>
      <c r="F32" s="9">
        <v>0.76408655274671677</v>
      </c>
    </row>
    <row r="33" spans="1:6">
      <c r="C33" s="80"/>
      <c r="D33" s="25"/>
      <c r="E33" s="9"/>
      <c r="F33" s="9"/>
    </row>
    <row r="34" spans="1:6">
      <c r="A34" t="s">
        <v>29</v>
      </c>
      <c r="C34" s="80">
        <v>13</v>
      </c>
      <c r="D34" s="25">
        <v>51041338</v>
      </c>
      <c r="E34" s="9">
        <v>1</v>
      </c>
      <c r="F3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7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0" customWidth="1"/>
    <col min="2" max="2" width="16.5546875" style="120" customWidth="1"/>
    <col min="3" max="3" width="19" style="120" customWidth="1"/>
    <col min="4" max="4" width="17.6640625" style="120" customWidth="1"/>
    <col min="5" max="5" width="22.109375" style="120" customWidth="1"/>
    <col min="6" max="6" width="20.88671875" style="120" customWidth="1"/>
    <col min="7" max="16384" width="9.109375" style="120"/>
  </cols>
  <sheetData>
    <row r="1" spans="1:6" ht="17.399999999999999">
      <c r="A1" s="121" t="s">
        <v>49</v>
      </c>
    </row>
    <row r="2" spans="1:6">
      <c r="A2" s="122" t="str">
        <f>'OVERALL STATS'!A2</f>
        <v>Reporting Period: MAY, 2024</v>
      </c>
    </row>
    <row r="4" spans="1:6">
      <c r="A4" s="151" t="s">
        <v>50</v>
      </c>
      <c r="B4" s="151" t="s">
        <v>8</v>
      </c>
      <c r="C4" s="151" t="s">
        <v>51</v>
      </c>
      <c r="D4" s="151" t="s">
        <v>52</v>
      </c>
      <c r="E4" s="151" t="s">
        <v>30</v>
      </c>
      <c r="F4" s="151" t="s">
        <v>53</v>
      </c>
    </row>
    <row r="5" spans="1:6" ht="14.4">
      <c r="A5" s="152" t="s">
        <v>108</v>
      </c>
      <c r="B5" s="153">
        <v>1</v>
      </c>
      <c r="C5" s="154">
        <v>3454245</v>
      </c>
      <c r="D5" s="154">
        <v>3454245</v>
      </c>
      <c r="E5" s="155">
        <f>Table2[[#This Row],[CLOSINGS]]/$B$17</f>
        <v>3.3333333333333333E-2</v>
      </c>
      <c r="F5" s="155">
        <f>Table2[[#This Row],[DOLLARVOL]]/$C$17</f>
        <v>0.13263211914493919</v>
      </c>
    </row>
    <row r="6" spans="1:6" ht="14.4">
      <c r="A6" s="152" t="s">
        <v>92</v>
      </c>
      <c r="B6" s="153">
        <v>2</v>
      </c>
      <c r="C6" s="154">
        <v>5989920</v>
      </c>
      <c r="D6" s="154">
        <v>2994960</v>
      </c>
      <c r="E6" s="155">
        <f>Table2[[#This Row],[CLOSINGS]]/$B$17</f>
        <v>6.6666666666666666E-2</v>
      </c>
      <c r="F6" s="155">
        <f>Table2[[#This Row],[DOLLARVOL]]/$C$17</f>
        <v>0.22999404590834005</v>
      </c>
    </row>
    <row r="7" spans="1:6" ht="14.4">
      <c r="A7" s="152" t="s">
        <v>80</v>
      </c>
      <c r="B7" s="153">
        <v>5</v>
      </c>
      <c r="C7" s="154">
        <v>2120000</v>
      </c>
      <c r="D7" s="154">
        <v>424000</v>
      </c>
      <c r="E7" s="155">
        <f>Table2[[#This Row],[CLOSINGS]]/$B$17</f>
        <v>0.16666666666666666</v>
      </c>
      <c r="F7" s="155">
        <f>Table2[[#This Row],[DOLLARVOL]]/$C$17</f>
        <v>8.1401317100342069E-2</v>
      </c>
    </row>
    <row r="8" spans="1:6" ht="14.4">
      <c r="A8" s="152" t="s">
        <v>123</v>
      </c>
      <c r="B8" s="153">
        <v>1</v>
      </c>
      <c r="C8" s="154">
        <v>1676270.64</v>
      </c>
      <c r="D8" s="154">
        <v>1676270.64</v>
      </c>
      <c r="E8" s="155">
        <f>Table2[[#This Row],[CLOSINGS]]/$B$17</f>
        <v>3.3333333333333333E-2</v>
      </c>
      <c r="F8" s="155">
        <f>Table2[[#This Row],[DOLLARVOL]]/$C$17</f>
        <v>6.4363508449355344E-2</v>
      </c>
    </row>
    <row r="9" spans="1:6" ht="14.4">
      <c r="A9" s="152" t="s">
        <v>75</v>
      </c>
      <c r="B9" s="153">
        <v>1</v>
      </c>
      <c r="C9" s="154">
        <v>829949</v>
      </c>
      <c r="D9" s="154">
        <v>829949</v>
      </c>
      <c r="E9" s="155">
        <f>Table2[[#This Row],[CLOSINGS]]/$B$17</f>
        <v>3.3333333333333333E-2</v>
      </c>
      <c r="F9" s="155">
        <f>Table2[[#This Row],[DOLLARVOL]]/$C$17</f>
        <v>3.1867425342505563E-2</v>
      </c>
    </row>
    <row r="10" spans="1:6" ht="14.4">
      <c r="A10" s="152" t="s">
        <v>114</v>
      </c>
      <c r="B10" s="153">
        <v>1</v>
      </c>
      <c r="C10" s="154">
        <v>497990</v>
      </c>
      <c r="D10" s="154">
        <v>497990</v>
      </c>
      <c r="E10" s="155">
        <f>Table2[[#This Row],[CLOSINGS]]/$B$17</f>
        <v>3.3333333333333333E-2</v>
      </c>
      <c r="F10" s="155">
        <f>Table2[[#This Row],[DOLLARVOL]]/$C$17</f>
        <v>1.9121246180565727E-2</v>
      </c>
    </row>
    <row r="11" spans="1:6" ht="14.4">
      <c r="A11" s="152" t="s">
        <v>105</v>
      </c>
      <c r="B11" s="153">
        <v>3</v>
      </c>
      <c r="C11" s="154">
        <v>1595970</v>
      </c>
      <c r="D11" s="154">
        <v>531990</v>
      </c>
      <c r="E11" s="155">
        <f>Table2[[#This Row],[CLOSINGS]]/$B$17</f>
        <v>0.1</v>
      </c>
      <c r="F11" s="155">
        <f>Table2[[#This Row],[DOLLARVOL]]/$C$17</f>
        <v>6.1280217005958926E-2</v>
      </c>
    </row>
    <row r="12" spans="1:6" ht="14.4">
      <c r="A12" s="152" t="s">
        <v>60</v>
      </c>
      <c r="B12" s="153">
        <v>9</v>
      </c>
      <c r="C12" s="154">
        <v>4756692</v>
      </c>
      <c r="D12" s="154">
        <v>528521.33330000006</v>
      </c>
      <c r="E12" s="155">
        <f>Table2[[#This Row],[CLOSINGS]]/$B$17</f>
        <v>0.3</v>
      </c>
      <c r="F12" s="155">
        <f>Table2[[#This Row],[DOLLARVOL]]/$C$17</f>
        <v>0.18264197822672654</v>
      </c>
    </row>
    <row r="13" spans="1:6" ht="14.4">
      <c r="A13" s="152" t="s">
        <v>91</v>
      </c>
      <c r="B13" s="153">
        <v>1</v>
      </c>
      <c r="C13" s="154">
        <v>544950</v>
      </c>
      <c r="D13" s="154">
        <v>544950</v>
      </c>
      <c r="E13" s="155">
        <f>Table2[[#This Row],[CLOSINGS]]/$B$17</f>
        <v>3.3333333333333333E-2</v>
      </c>
      <c r="F13" s="155">
        <f>Table2[[#This Row],[DOLLARVOL]]/$C$17</f>
        <v>2.0924362148033681E-2</v>
      </c>
    </row>
    <row r="14" spans="1:6" ht="14.4">
      <c r="A14" s="152" t="s">
        <v>82</v>
      </c>
      <c r="B14" s="153">
        <v>2</v>
      </c>
      <c r="C14" s="154">
        <v>1367793</v>
      </c>
      <c r="D14" s="154">
        <v>683896.5</v>
      </c>
      <c r="E14" s="155">
        <f>Table2[[#This Row],[CLOSINGS]]/$B$17</f>
        <v>6.6666666666666666E-2</v>
      </c>
      <c r="F14" s="155">
        <f>Table2[[#This Row],[DOLLARVOL]]/$C$17</f>
        <v>5.2518939490862344E-2</v>
      </c>
    </row>
    <row r="15" spans="1:6" ht="14.4">
      <c r="A15" s="152" t="s">
        <v>95</v>
      </c>
      <c r="B15" s="153">
        <v>3</v>
      </c>
      <c r="C15" s="154">
        <v>2603125</v>
      </c>
      <c r="D15" s="154">
        <v>867708.33330000006</v>
      </c>
      <c r="E15" s="155">
        <f>Table2[[#This Row],[CLOSINGS]]/$B$17</f>
        <v>0.1</v>
      </c>
      <c r="F15" s="155">
        <f>Table2[[#This Row],[DOLLARVOL]]/$C$17</f>
        <v>9.9951794140013178E-2</v>
      </c>
    </row>
    <row r="16" spans="1:6" ht="14.4">
      <c r="A16" s="152" t="s">
        <v>98</v>
      </c>
      <c r="B16" s="153">
        <v>1</v>
      </c>
      <c r="C16" s="154">
        <v>606900</v>
      </c>
      <c r="D16" s="154">
        <v>606900</v>
      </c>
      <c r="E16" s="155">
        <f>Table2[[#This Row],[CLOSINGS]]/$B$17</f>
        <v>3.3333333333333333E-2</v>
      </c>
      <c r="F16" s="155">
        <f>Table2[[#This Row],[DOLLARVOL]]/$C$17</f>
        <v>2.3303046862357357E-2</v>
      </c>
    </row>
    <row r="17" spans="1:6">
      <c r="A17" s="156" t="s">
        <v>23</v>
      </c>
      <c r="B17" s="157">
        <f>SUM(B5:B16)</f>
        <v>30</v>
      </c>
      <c r="C17" s="158">
        <f>SUM(C5:C16)</f>
        <v>26043804.640000001</v>
      </c>
      <c r="D17" s="158"/>
      <c r="E17" s="159">
        <f>SUM(E5:E16)</f>
        <v>0.99999999999999989</v>
      </c>
      <c r="F17" s="159">
        <f>SUM(F5:F16)</f>
        <v>1</v>
      </c>
    </row>
  </sheetData>
  <pageMargins left="0.7" right="0.7" top="0.75" bottom="0.75" header="0.3" footer="0.3"/>
  <ignoredErrors>
    <ignoredError sqref="E5:F16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17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117</v>
      </c>
    </row>
    <row r="2" spans="1:12" ht="14.4">
      <c r="A2" s="108" t="s">
        <v>88</v>
      </c>
      <c r="B2" s="108" t="s">
        <v>148</v>
      </c>
      <c r="C2" s="108" t="s">
        <v>89</v>
      </c>
      <c r="D2" s="108" t="s">
        <v>90</v>
      </c>
      <c r="E2" s="108" t="s">
        <v>61</v>
      </c>
      <c r="F2" s="109">
        <v>1007342</v>
      </c>
      <c r="G2" s="110">
        <v>544950</v>
      </c>
      <c r="H2" s="108" t="s">
        <v>59</v>
      </c>
      <c r="I2" s="108" t="s">
        <v>59</v>
      </c>
      <c r="J2" s="111">
        <v>45414</v>
      </c>
    </row>
    <row r="3" spans="1:12" ht="14.4">
      <c r="A3" s="108" t="s">
        <v>69</v>
      </c>
      <c r="B3" s="108" t="s">
        <v>149</v>
      </c>
      <c r="C3" s="108" t="s">
        <v>96</v>
      </c>
      <c r="D3" s="108" t="s">
        <v>104</v>
      </c>
      <c r="E3" s="108" t="s">
        <v>61</v>
      </c>
      <c r="F3" s="109">
        <v>1007478</v>
      </c>
      <c r="G3" s="110">
        <v>440000</v>
      </c>
      <c r="H3" s="108" t="s">
        <v>64</v>
      </c>
      <c r="I3" s="108" t="s">
        <v>59</v>
      </c>
      <c r="J3" s="111">
        <v>45420</v>
      </c>
    </row>
    <row r="4" spans="1:12" ht="14.4">
      <c r="A4" s="108" t="s">
        <v>69</v>
      </c>
      <c r="B4" s="108" t="s">
        <v>149</v>
      </c>
      <c r="C4" s="108" t="s">
        <v>67</v>
      </c>
      <c r="D4" s="108" t="s">
        <v>71</v>
      </c>
      <c r="E4" s="108" t="s">
        <v>61</v>
      </c>
      <c r="F4" s="109">
        <v>1007429</v>
      </c>
      <c r="G4" s="110">
        <v>555000</v>
      </c>
      <c r="H4" s="108" t="s">
        <v>64</v>
      </c>
      <c r="I4" s="108" t="s">
        <v>59</v>
      </c>
      <c r="J4" s="111">
        <v>45418</v>
      </c>
    </row>
    <row r="5" spans="1:12" ht="14.4">
      <c r="A5" s="108" t="s">
        <v>69</v>
      </c>
      <c r="B5" s="108" t="s">
        <v>149</v>
      </c>
      <c r="C5" s="108" t="s">
        <v>96</v>
      </c>
      <c r="D5" s="108" t="s">
        <v>97</v>
      </c>
      <c r="E5" s="108" t="s">
        <v>61</v>
      </c>
      <c r="F5" s="109">
        <v>1007367</v>
      </c>
      <c r="G5" s="110">
        <v>606900</v>
      </c>
      <c r="H5" s="108" t="s">
        <v>59</v>
      </c>
      <c r="I5" s="108" t="s">
        <v>59</v>
      </c>
      <c r="J5" s="111">
        <v>45415</v>
      </c>
    </row>
    <row r="6" spans="1:12" ht="14.4">
      <c r="A6" s="108" t="s">
        <v>69</v>
      </c>
      <c r="B6" s="108" t="s">
        <v>149</v>
      </c>
      <c r="C6" s="108" t="s">
        <v>67</v>
      </c>
      <c r="D6" s="108" t="s">
        <v>71</v>
      </c>
      <c r="E6" s="108" t="s">
        <v>61</v>
      </c>
      <c r="F6" s="109">
        <v>1008062</v>
      </c>
      <c r="G6" s="110">
        <v>1225000</v>
      </c>
      <c r="H6" s="108" t="s">
        <v>64</v>
      </c>
      <c r="I6" s="108" t="s">
        <v>59</v>
      </c>
      <c r="J6" s="111">
        <v>45427</v>
      </c>
    </row>
    <row r="7" spans="1:12" ht="14.4">
      <c r="A7" s="108" t="s">
        <v>69</v>
      </c>
      <c r="B7" s="108" t="s">
        <v>149</v>
      </c>
      <c r="C7" s="108" t="s">
        <v>67</v>
      </c>
      <c r="D7" s="108" t="s">
        <v>71</v>
      </c>
      <c r="E7" s="108" t="s">
        <v>66</v>
      </c>
      <c r="F7" s="109">
        <v>1008365</v>
      </c>
      <c r="G7" s="110">
        <v>750000</v>
      </c>
      <c r="H7" s="108" t="s">
        <v>64</v>
      </c>
      <c r="I7" s="108" t="s">
        <v>59</v>
      </c>
      <c r="J7" s="111">
        <v>45433</v>
      </c>
    </row>
    <row r="8" spans="1:12" ht="14.4">
      <c r="A8" s="108" t="s">
        <v>69</v>
      </c>
      <c r="B8" s="108" t="s">
        <v>149</v>
      </c>
      <c r="C8" s="108" t="s">
        <v>67</v>
      </c>
      <c r="D8" s="108" t="s">
        <v>71</v>
      </c>
      <c r="E8" s="108" t="s">
        <v>61</v>
      </c>
      <c r="F8" s="109">
        <v>1008366</v>
      </c>
      <c r="G8" s="110">
        <v>2850000</v>
      </c>
      <c r="H8" s="108" t="s">
        <v>64</v>
      </c>
      <c r="I8" s="108" t="s">
        <v>59</v>
      </c>
      <c r="J8" s="111">
        <v>45433</v>
      </c>
    </row>
    <row r="9" spans="1:12" ht="14.4">
      <c r="A9" s="108" t="s">
        <v>69</v>
      </c>
      <c r="B9" s="108" t="s">
        <v>149</v>
      </c>
      <c r="C9" s="108" t="s">
        <v>67</v>
      </c>
      <c r="D9" s="108" t="s">
        <v>71</v>
      </c>
      <c r="E9" s="108" t="s">
        <v>61</v>
      </c>
      <c r="F9" s="109">
        <v>1008198</v>
      </c>
      <c r="G9" s="110">
        <v>495000</v>
      </c>
      <c r="H9" s="108" t="s">
        <v>64</v>
      </c>
      <c r="I9" s="108" t="s">
        <v>59</v>
      </c>
      <c r="J9" s="111">
        <v>45428</v>
      </c>
    </row>
    <row r="10" spans="1:12" ht="14.4">
      <c r="A10" s="108" t="s">
        <v>69</v>
      </c>
      <c r="B10" s="108" t="s">
        <v>149</v>
      </c>
      <c r="C10" s="108" t="s">
        <v>67</v>
      </c>
      <c r="D10" s="108" t="s">
        <v>71</v>
      </c>
      <c r="E10" s="108" t="s">
        <v>70</v>
      </c>
      <c r="F10" s="109">
        <v>1007608</v>
      </c>
      <c r="G10" s="110">
        <v>375000</v>
      </c>
      <c r="H10" s="108" t="s">
        <v>64</v>
      </c>
      <c r="I10" s="108" t="s">
        <v>59</v>
      </c>
      <c r="J10" s="111">
        <v>45425</v>
      </c>
    </row>
    <row r="11" spans="1:12" ht="14.4">
      <c r="A11" s="108" t="s">
        <v>69</v>
      </c>
      <c r="B11" s="108" t="s">
        <v>149</v>
      </c>
      <c r="C11" s="108" t="s">
        <v>67</v>
      </c>
      <c r="D11" s="108" t="s">
        <v>71</v>
      </c>
      <c r="E11" s="108" t="s">
        <v>66</v>
      </c>
      <c r="F11" s="109">
        <v>1008564</v>
      </c>
      <c r="G11" s="110">
        <v>800000</v>
      </c>
      <c r="H11" s="108" t="s">
        <v>64</v>
      </c>
      <c r="I11" s="108" t="s">
        <v>59</v>
      </c>
      <c r="J11" s="111">
        <v>45441</v>
      </c>
    </row>
    <row r="12" spans="1:12" ht="14.4">
      <c r="A12" s="108" t="s">
        <v>69</v>
      </c>
      <c r="B12" s="108" t="s">
        <v>149</v>
      </c>
      <c r="C12" s="108" t="s">
        <v>67</v>
      </c>
      <c r="D12" s="108" t="s">
        <v>71</v>
      </c>
      <c r="E12" s="108" t="s">
        <v>66</v>
      </c>
      <c r="F12" s="109">
        <v>1008399</v>
      </c>
      <c r="G12" s="110">
        <v>329000</v>
      </c>
      <c r="H12" s="108" t="s">
        <v>64</v>
      </c>
      <c r="I12" s="108" t="s">
        <v>59</v>
      </c>
      <c r="J12" s="111">
        <v>45434</v>
      </c>
    </row>
    <row r="13" spans="1:12" ht="14.4">
      <c r="A13" s="108" t="s">
        <v>69</v>
      </c>
      <c r="B13" s="108" t="s">
        <v>149</v>
      </c>
      <c r="C13" s="108" t="s">
        <v>67</v>
      </c>
      <c r="D13" s="108" t="s">
        <v>71</v>
      </c>
      <c r="E13" s="108" t="s">
        <v>66</v>
      </c>
      <c r="F13" s="109">
        <v>1008668</v>
      </c>
      <c r="G13" s="110">
        <v>520000</v>
      </c>
      <c r="H13" s="108" t="s">
        <v>64</v>
      </c>
      <c r="I13" s="108" t="s">
        <v>59</v>
      </c>
      <c r="J13" s="111">
        <v>45443</v>
      </c>
    </row>
    <row r="14" spans="1:12" ht="14.4">
      <c r="A14" s="108" t="s">
        <v>69</v>
      </c>
      <c r="B14" s="108" t="s">
        <v>149</v>
      </c>
      <c r="C14" s="108" t="s">
        <v>67</v>
      </c>
      <c r="D14" s="108" t="s">
        <v>71</v>
      </c>
      <c r="E14" s="108" t="s">
        <v>56</v>
      </c>
      <c r="F14" s="109">
        <v>1008453</v>
      </c>
      <c r="G14" s="110">
        <v>3500000</v>
      </c>
      <c r="H14" s="108" t="s">
        <v>64</v>
      </c>
      <c r="I14" s="108" t="s">
        <v>59</v>
      </c>
      <c r="J14" s="111">
        <v>45435</v>
      </c>
    </row>
    <row r="15" spans="1:12" ht="14.4">
      <c r="A15" s="108" t="s">
        <v>69</v>
      </c>
      <c r="B15" s="108" t="s">
        <v>149</v>
      </c>
      <c r="C15" s="108" t="s">
        <v>67</v>
      </c>
      <c r="D15" s="108" t="s">
        <v>71</v>
      </c>
      <c r="E15" s="108" t="s">
        <v>56</v>
      </c>
      <c r="F15" s="109">
        <v>1008321</v>
      </c>
      <c r="G15" s="110">
        <v>3454245</v>
      </c>
      <c r="H15" s="108" t="s">
        <v>59</v>
      </c>
      <c r="I15" s="108" t="s">
        <v>59</v>
      </c>
      <c r="J15" s="111">
        <v>45432</v>
      </c>
    </row>
    <row r="16" spans="1:12" ht="14.4">
      <c r="A16" s="108" t="s">
        <v>69</v>
      </c>
      <c r="B16" s="108" t="s">
        <v>149</v>
      </c>
      <c r="C16" s="108" t="s">
        <v>67</v>
      </c>
      <c r="D16" s="108" t="s">
        <v>71</v>
      </c>
      <c r="E16" s="108" t="s">
        <v>56</v>
      </c>
      <c r="F16" s="109">
        <v>1007585</v>
      </c>
      <c r="G16" s="110">
        <v>2307150</v>
      </c>
      <c r="H16" s="108" t="s">
        <v>59</v>
      </c>
      <c r="I16" s="108" t="s">
        <v>59</v>
      </c>
      <c r="J16" s="111">
        <v>45422</v>
      </c>
    </row>
    <row r="17" spans="1:10" ht="14.4">
      <c r="A17" s="108" t="s">
        <v>69</v>
      </c>
      <c r="B17" s="108" t="s">
        <v>149</v>
      </c>
      <c r="C17" s="108" t="s">
        <v>67</v>
      </c>
      <c r="D17" s="108" t="s">
        <v>71</v>
      </c>
      <c r="E17" s="108" t="s">
        <v>70</v>
      </c>
      <c r="F17" s="109">
        <v>1008451</v>
      </c>
      <c r="G17" s="110">
        <v>90000</v>
      </c>
      <c r="H17" s="108" t="s">
        <v>64</v>
      </c>
      <c r="I17" s="108" t="s">
        <v>59</v>
      </c>
      <c r="J17" s="111">
        <v>45435</v>
      </c>
    </row>
    <row r="18" spans="1:10" ht="14.4">
      <c r="A18" s="108" t="s">
        <v>69</v>
      </c>
      <c r="B18" s="108" t="s">
        <v>149</v>
      </c>
      <c r="C18" s="108" t="s">
        <v>67</v>
      </c>
      <c r="D18" s="108" t="s">
        <v>71</v>
      </c>
      <c r="E18" s="108" t="s">
        <v>61</v>
      </c>
      <c r="F18" s="109">
        <v>1008457</v>
      </c>
      <c r="G18" s="110">
        <v>570000</v>
      </c>
      <c r="H18" s="108" t="s">
        <v>64</v>
      </c>
      <c r="I18" s="108" t="s">
        <v>59</v>
      </c>
      <c r="J18" s="111">
        <v>45435</v>
      </c>
    </row>
    <row r="19" spans="1:10" ht="14.4">
      <c r="A19" s="108" t="s">
        <v>69</v>
      </c>
      <c r="B19" s="108" t="s">
        <v>149</v>
      </c>
      <c r="C19" s="108" t="s">
        <v>67</v>
      </c>
      <c r="D19" s="108" t="s">
        <v>71</v>
      </c>
      <c r="E19" s="108" t="s">
        <v>56</v>
      </c>
      <c r="F19" s="109">
        <v>1008509</v>
      </c>
      <c r="G19" s="110">
        <v>3682770</v>
      </c>
      <c r="H19" s="108" t="s">
        <v>59</v>
      </c>
      <c r="I19" s="108" t="s">
        <v>59</v>
      </c>
      <c r="J19" s="111">
        <v>45436</v>
      </c>
    </row>
    <row r="20" spans="1:10" ht="14.4">
      <c r="A20" s="108" t="s">
        <v>69</v>
      </c>
      <c r="B20" s="108" t="s">
        <v>149</v>
      </c>
      <c r="C20" s="108" t="s">
        <v>67</v>
      </c>
      <c r="D20" s="108" t="s">
        <v>71</v>
      </c>
      <c r="E20" s="108" t="s">
        <v>61</v>
      </c>
      <c r="F20" s="109">
        <v>1007561</v>
      </c>
      <c r="G20" s="110">
        <v>615000</v>
      </c>
      <c r="H20" s="108" t="s">
        <v>64</v>
      </c>
      <c r="I20" s="108" t="s">
        <v>59</v>
      </c>
      <c r="J20" s="111">
        <v>45422</v>
      </c>
    </row>
    <row r="21" spans="1:10" ht="14.4">
      <c r="A21" s="108" t="s">
        <v>55</v>
      </c>
      <c r="B21" s="108" t="s">
        <v>150</v>
      </c>
      <c r="C21" s="108" t="s">
        <v>57</v>
      </c>
      <c r="D21" s="108" t="s">
        <v>58</v>
      </c>
      <c r="E21" s="108" t="s">
        <v>56</v>
      </c>
      <c r="F21" s="109">
        <v>1008426</v>
      </c>
      <c r="G21" s="110">
        <v>488766</v>
      </c>
      <c r="H21" s="108" t="s">
        <v>59</v>
      </c>
      <c r="I21" s="108" t="s">
        <v>59</v>
      </c>
      <c r="J21" s="111">
        <v>45435</v>
      </c>
    </row>
    <row r="22" spans="1:10" ht="14.4">
      <c r="A22" s="108" t="s">
        <v>55</v>
      </c>
      <c r="B22" s="108" t="s">
        <v>150</v>
      </c>
      <c r="C22" s="108" t="s">
        <v>57</v>
      </c>
      <c r="D22" s="108" t="s">
        <v>58</v>
      </c>
      <c r="E22" s="108" t="s">
        <v>61</v>
      </c>
      <c r="F22" s="109">
        <v>1008260</v>
      </c>
      <c r="G22" s="110">
        <v>599990</v>
      </c>
      <c r="H22" s="108" t="s">
        <v>59</v>
      </c>
      <c r="I22" s="108" t="s">
        <v>59</v>
      </c>
      <c r="J22" s="111">
        <v>45429</v>
      </c>
    </row>
    <row r="23" spans="1:10" ht="14.4">
      <c r="A23" s="108" t="s">
        <v>55</v>
      </c>
      <c r="B23" s="108" t="s">
        <v>150</v>
      </c>
      <c r="C23" s="108" t="s">
        <v>57</v>
      </c>
      <c r="D23" s="108" t="s">
        <v>58</v>
      </c>
      <c r="E23" s="108" t="s">
        <v>61</v>
      </c>
      <c r="F23" s="109">
        <v>1008270</v>
      </c>
      <c r="G23" s="110">
        <v>834888</v>
      </c>
      <c r="H23" s="108" t="s">
        <v>59</v>
      </c>
      <c r="I23" s="108" t="s">
        <v>59</v>
      </c>
      <c r="J23" s="111">
        <v>45429</v>
      </c>
    </row>
    <row r="24" spans="1:10" ht="14.4">
      <c r="A24" s="108" t="s">
        <v>55</v>
      </c>
      <c r="B24" s="108" t="s">
        <v>150</v>
      </c>
      <c r="C24" s="108" t="s">
        <v>62</v>
      </c>
      <c r="D24" s="108" t="s">
        <v>63</v>
      </c>
      <c r="E24" s="108" t="s">
        <v>61</v>
      </c>
      <c r="F24" s="109">
        <v>1007682</v>
      </c>
      <c r="G24" s="110">
        <v>844958</v>
      </c>
      <c r="H24" s="108" t="s">
        <v>59</v>
      </c>
      <c r="I24" s="108" t="s">
        <v>59</v>
      </c>
      <c r="J24" s="111">
        <v>45426</v>
      </c>
    </row>
    <row r="25" spans="1:10" ht="14.4">
      <c r="A25" s="108" t="s">
        <v>55</v>
      </c>
      <c r="B25" s="108" t="s">
        <v>150</v>
      </c>
      <c r="C25" s="108" t="s">
        <v>57</v>
      </c>
      <c r="D25" s="108" t="s">
        <v>58</v>
      </c>
      <c r="E25" s="108" t="s">
        <v>56</v>
      </c>
      <c r="F25" s="109">
        <v>1007822</v>
      </c>
      <c r="G25" s="110">
        <v>469990</v>
      </c>
      <c r="H25" s="108" t="s">
        <v>59</v>
      </c>
      <c r="I25" s="108" t="s">
        <v>59</v>
      </c>
      <c r="J25" s="111">
        <v>45427</v>
      </c>
    </row>
    <row r="26" spans="1:10" ht="14.4">
      <c r="A26" s="108" t="s">
        <v>55</v>
      </c>
      <c r="B26" s="108" t="s">
        <v>150</v>
      </c>
      <c r="C26" s="108" t="s">
        <v>62</v>
      </c>
      <c r="D26" s="108" t="s">
        <v>63</v>
      </c>
      <c r="E26" s="108" t="s">
        <v>61</v>
      </c>
      <c r="F26" s="109">
        <v>1007810</v>
      </c>
      <c r="G26" s="110">
        <v>914970</v>
      </c>
      <c r="H26" s="108" t="s">
        <v>59</v>
      </c>
      <c r="I26" s="108" t="s">
        <v>59</v>
      </c>
      <c r="J26" s="111">
        <v>45427</v>
      </c>
    </row>
    <row r="27" spans="1:10" ht="14.4">
      <c r="A27" s="108" t="s">
        <v>55</v>
      </c>
      <c r="B27" s="108" t="s">
        <v>150</v>
      </c>
      <c r="C27" s="108" t="s">
        <v>73</v>
      </c>
      <c r="D27" s="108" t="s">
        <v>94</v>
      </c>
      <c r="E27" s="108" t="s">
        <v>61</v>
      </c>
      <c r="F27" s="109">
        <v>1008274</v>
      </c>
      <c r="G27" s="110">
        <v>1113000</v>
      </c>
      <c r="H27" s="108" t="s">
        <v>64</v>
      </c>
      <c r="I27" s="108" t="s">
        <v>59</v>
      </c>
      <c r="J27" s="111">
        <v>45429</v>
      </c>
    </row>
    <row r="28" spans="1:10" ht="14.4">
      <c r="A28" s="108" t="s">
        <v>55</v>
      </c>
      <c r="B28" s="108" t="s">
        <v>150</v>
      </c>
      <c r="C28" s="108" t="s">
        <v>57</v>
      </c>
      <c r="D28" s="108" t="s">
        <v>107</v>
      </c>
      <c r="E28" s="108" t="s">
        <v>61</v>
      </c>
      <c r="F28" s="109">
        <v>1008313</v>
      </c>
      <c r="G28" s="110">
        <v>1175000</v>
      </c>
      <c r="H28" s="108" t="s">
        <v>64</v>
      </c>
      <c r="I28" s="108" t="s">
        <v>59</v>
      </c>
      <c r="J28" s="111">
        <v>45432</v>
      </c>
    </row>
    <row r="29" spans="1:10" ht="14.4">
      <c r="A29" s="108" t="s">
        <v>55</v>
      </c>
      <c r="B29" s="108" t="s">
        <v>150</v>
      </c>
      <c r="C29" s="108" t="s">
        <v>62</v>
      </c>
      <c r="D29" s="108" t="s">
        <v>63</v>
      </c>
      <c r="E29" s="108" t="s">
        <v>56</v>
      </c>
      <c r="F29" s="109">
        <v>1007806</v>
      </c>
      <c r="G29" s="110">
        <v>460000</v>
      </c>
      <c r="H29" s="108" t="s">
        <v>59</v>
      </c>
      <c r="I29" s="108" t="s">
        <v>59</v>
      </c>
      <c r="J29" s="111">
        <v>45427</v>
      </c>
    </row>
    <row r="30" spans="1:10" ht="14.4">
      <c r="A30" s="108" t="s">
        <v>55</v>
      </c>
      <c r="B30" s="108" t="s">
        <v>150</v>
      </c>
      <c r="C30" s="108" t="s">
        <v>62</v>
      </c>
      <c r="D30" s="108" t="s">
        <v>63</v>
      </c>
      <c r="E30" s="108" t="s">
        <v>56</v>
      </c>
      <c r="F30" s="109">
        <v>1008257</v>
      </c>
      <c r="G30" s="110">
        <v>447000</v>
      </c>
      <c r="H30" s="108" t="s">
        <v>59</v>
      </c>
      <c r="I30" s="108" t="s">
        <v>59</v>
      </c>
      <c r="J30" s="111">
        <v>45429</v>
      </c>
    </row>
    <row r="31" spans="1:10" ht="14.4">
      <c r="A31" s="108" t="s">
        <v>55</v>
      </c>
      <c r="B31" s="108" t="s">
        <v>150</v>
      </c>
      <c r="C31" s="108" t="s">
        <v>57</v>
      </c>
      <c r="D31" s="108" t="s">
        <v>58</v>
      </c>
      <c r="E31" s="108" t="s">
        <v>56</v>
      </c>
      <c r="F31" s="109">
        <v>1008006</v>
      </c>
      <c r="G31" s="110">
        <v>449990</v>
      </c>
      <c r="H31" s="108" t="s">
        <v>59</v>
      </c>
      <c r="I31" s="108" t="s">
        <v>59</v>
      </c>
      <c r="J31" s="111">
        <v>45427</v>
      </c>
    </row>
    <row r="32" spans="1:10" ht="14.4">
      <c r="A32" s="108" t="s">
        <v>55</v>
      </c>
      <c r="B32" s="108" t="s">
        <v>150</v>
      </c>
      <c r="C32" s="108" t="s">
        <v>62</v>
      </c>
      <c r="D32" s="108" t="s">
        <v>63</v>
      </c>
      <c r="E32" s="108" t="s">
        <v>56</v>
      </c>
      <c r="F32" s="109">
        <v>1007456</v>
      </c>
      <c r="G32" s="110">
        <v>424000</v>
      </c>
      <c r="H32" s="108" t="s">
        <v>59</v>
      </c>
      <c r="I32" s="108" t="s">
        <v>59</v>
      </c>
      <c r="J32" s="111">
        <v>45419</v>
      </c>
    </row>
    <row r="33" spans="1:10" ht="14.4">
      <c r="A33" s="108" t="s">
        <v>55</v>
      </c>
      <c r="B33" s="108" t="s">
        <v>150</v>
      </c>
      <c r="C33" s="108" t="s">
        <v>62</v>
      </c>
      <c r="D33" s="108" t="s">
        <v>63</v>
      </c>
      <c r="E33" s="108" t="s">
        <v>61</v>
      </c>
      <c r="F33" s="109">
        <v>1007363</v>
      </c>
      <c r="G33" s="110">
        <v>740000</v>
      </c>
      <c r="H33" s="108" t="s">
        <v>64</v>
      </c>
      <c r="I33" s="108" t="s">
        <v>59</v>
      </c>
      <c r="J33" s="111">
        <v>45415</v>
      </c>
    </row>
    <row r="34" spans="1:10" ht="14.4">
      <c r="A34" s="108" t="s">
        <v>55</v>
      </c>
      <c r="B34" s="108" t="s">
        <v>150</v>
      </c>
      <c r="C34" s="108" t="s">
        <v>73</v>
      </c>
      <c r="D34" s="108" t="s">
        <v>94</v>
      </c>
      <c r="E34" s="108" t="s">
        <v>61</v>
      </c>
      <c r="F34" s="109">
        <v>1008479</v>
      </c>
      <c r="G34" s="110">
        <v>2300000</v>
      </c>
      <c r="H34" s="108" t="s">
        <v>64</v>
      </c>
      <c r="I34" s="108" t="s">
        <v>59</v>
      </c>
      <c r="J34" s="111">
        <v>45436</v>
      </c>
    </row>
    <row r="35" spans="1:10" ht="14.4">
      <c r="A35" s="108" t="s">
        <v>55</v>
      </c>
      <c r="B35" s="108" t="s">
        <v>150</v>
      </c>
      <c r="C35" s="108" t="s">
        <v>73</v>
      </c>
      <c r="D35" s="108" t="s">
        <v>94</v>
      </c>
      <c r="E35" s="108" t="s">
        <v>61</v>
      </c>
      <c r="F35" s="109">
        <v>1007710</v>
      </c>
      <c r="G35" s="110">
        <v>2250000</v>
      </c>
      <c r="H35" s="108" t="s">
        <v>64</v>
      </c>
      <c r="I35" s="108" t="s">
        <v>59</v>
      </c>
      <c r="J35" s="111">
        <v>45426</v>
      </c>
    </row>
    <row r="36" spans="1:10" ht="14.4">
      <c r="A36" s="108" t="s">
        <v>55</v>
      </c>
      <c r="B36" s="108" t="s">
        <v>150</v>
      </c>
      <c r="C36" s="108" t="s">
        <v>73</v>
      </c>
      <c r="D36" s="108" t="s">
        <v>94</v>
      </c>
      <c r="E36" s="108" t="s">
        <v>61</v>
      </c>
      <c r="F36" s="109">
        <v>1008278</v>
      </c>
      <c r="G36" s="110">
        <v>1350000</v>
      </c>
      <c r="H36" s="108" t="s">
        <v>64</v>
      </c>
      <c r="I36" s="108" t="s">
        <v>59</v>
      </c>
      <c r="J36" s="111">
        <v>45429</v>
      </c>
    </row>
    <row r="37" spans="1:10" ht="14.4">
      <c r="A37" s="108" t="s">
        <v>55</v>
      </c>
      <c r="B37" s="108" t="s">
        <v>150</v>
      </c>
      <c r="C37" s="108" t="s">
        <v>73</v>
      </c>
      <c r="D37" s="108" t="s">
        <v>94</v>
      </c>
      <c r="E37" s="108" t="s">
        <v>61</v>
      </c>
      <c r="F37" s="109">
        <v>1007670</v>
      </c>
      <c r="G37" s="110">
        <v>989000</v>
      </c>
      <c r="H37" s="108" t="s">
        <v>64</v>
      </c>
      <c r="I37" s="108" t="s">
        <v>59</v>
      </c>
      <c r="J37" s="111">
        <v>45426</v>
      </c>
    </row>
    <row r="38" spans="1:10" ht="14.4">
      <c r="A38" s="108" t="s">
        <v>55</v>
      </c>
      <c r="B38" s="108" t="s">
        <v>150</v>
      </c>
      <c r="C38" s="108" t="s">
        <v>57</v>
      </c>
      <c r="D38" s="108" t="s">
        <v>58</v>
      </c>
      <c r="E38" s="108" t="s">
        <v>56</v>
      </c>
      <c r="F38" s="109">
        <v>1007326</v>
      </c>
      <c r="G38" s="110">
        <v>440000</v>
      </c>
      <c r="H38" s="108" t="s">
        <v>59</v>
      </c>
      <c r="I38" s="108" t="s">
        <v>59</v>
      </c>
      <c r="J38" s="111">
        <v>45414</v>
      </c>
    </row>
    <row r="39" spans="1:10" ht="14.4">
      <c r="A39" s="108" t="s">
        <v>55</v>
      </c>
      <c r="B39" s="108" t="s">
        <v>150</v>
      </c>
      <c r="C39" s="108" t="s">
        <v>57</v>
      </c>
      <c r="D39" s="108" t="s">
        <v>58</v>
      </c>
      <c r="E39" s="108" t="s">
        <v>56</v>
      </c>
      <c r="F39" s="109">
        <v>1007321</v>
      </c>
      <c r="G39" s="110">
        <v>475000</v>
      </c>
      <c r="H39" s="108" t="s">
        <v>59</v>
      </c>
      <c r="I39" s="108" t="s">
        <v>59</v>
      </c>
      <c r="J39" s="111">
        <v>45414</v>
      </c>
    </row>
    <row r="40" spans="1:10" ht="14.4">
      <c r="A40" s="108" t="s">
        <v>55</v>
      </c>
      <c r="B40" s="108" t="s">
        <v>150</v>
      </c>
      <c r="C40" s="108" t="s">
        <v>62</v>
      </c>
      <c r="D40" s="108" t="s">
        <v>63</v>
      </c>
      <c r="E40" s="108" t="s">
        <v>66</v>
      </c>
      <c r="F40" s="109">
        <v>1007286</v>
      </c>
      <c r="G40" s="110">
        <v>950000</v>
      </c>
      <c r="H40" s="108" t="s">
        <v>64</v>
      </c>
      <c r="I40" s="108" t="s">
        <v>59</v>
      </c>
      <c r="J40" s="111">
        <v>45413</v>
      </c>
    </row>
    <row r="41" spans="1:10" ht="14.4">
      <c r="A41" s="108" t="s">
        <v>55</v>
      </c>
      <c r="B41" s="108" t="s">
        <v>150</v>
      </c>
      <c r="C41" s="108" t="s">
        <v>62</v>
      </c>
      <c r="D41" s="108" t="s">
        <v>63</v>
      </c>
      <c r="E41" s="108" t="s">
        <v>61</v>
      </c>
      <c r="F41" s="109">
        <v>1007555</v>
      </c>
      <c r="G41" s="110">
        <v>535000</v>
      </c>
      <c r="H41" s="108" t="s">
        <v>64</v>
      </c>
      <c r="I41" s="108" t="s">
        <v>59</v>
      </c>
      <c r="J41" s="111">
        <v>45422</v>
      </c>
    </row>
    <row r="42" spans="1:10" ht="14.4">
      <c r="A42" s="108" t="s">
        <v>55</v>
      </c>
      <c r="B42" s="108" t="s">
        <v>150</v>
      </c>
      <c r="C42" s="108" t="s">
        <v>62</v>
      </c>
      <c r="D42" s="108" t="s">
        <v>63</v>
      </c>
      <c r="E42" s="108" t="s">
        <v>61</v>
      </c>
      <c r="F42" s="109">
        <v>1007554</v>
      </c>
      <c r="G42" s="110">
        <v>600000</v>
      </c>
      <c r="H42" s="108" t="s">
        <v>64</v>
      </c>
      <c r="I42" s="108" t="s">
        <v>59</v>
      </c>
      <c r="J42" s="111">
        <v>45422</v>
      </c>
    </row>
    <row r="43" spans="1:10" ht="14.4">
      <c r="A43" s="108" t="s">
        <v>55</v>
      </c>
      <c r="B43" s="108" t="s">
        <v>150</v>
      </c>
      <c r="C43" s="108" t="s">
        <v>57</v>
      </c>
      <c r="D43" s="108" t="s">
        <v>58</v>
      </c>
      <c r="E43" s="108" t="s">
        <v>56</v>
      </c>
      <c r="F43" s="109">
        <v>1008441</v>
      </c>
      <c r="G43" s="110">
        <v>485000</v>
      </c>
      <c r="H43" s="108" t="s">
        <v>59</v>
      </c>
      <c r="I43" s="108" t="s">
        <v>59</v>
      </c>
      <c r="J43" s="111">
        <v>45435</v>
      </c>
    </row>
    <row r="44" spans="1:10" ht="14.4">
      <c r="A44" s="108" t="s">
        <v>55</v>
      </c>
      <c r="B44" s="108" t="s">
        <v>150</v>
      </c>
      <c r="C44" s="108" t="s">
        <v>62</v>
      </c>
      <c r="D44" s="108" t="s">
        <v>63</v>
      </c>
      <c r="E44" s="108" t="s">
        <v>61</v>
      </c>
      <c r="F44" s="109">
        <v>1008434</v>
      </c>
      <c r="G44" s="110">
        <v>730000</v>
      </c>
      <c r="H44" s="108" t="s">
        <v>64</v>
      </c>
      <c r="I44" s="108" t="s">
        <v>59</v>
      </c>
      <c r="J44" s="111">
        <v>45435</v>
      </c>
    </row>
    <row r="45" spans="1:10" ht="14.4">
      <c r="A45" s="108" t="s">
        <v>55</v>
      </c>
      <c r="B45" s="108" t="s">
        <v>150</v>
      </c>
      <c r="C45" s="108" t="s">
        <v>57</v>
      </c>
      <c r="D45" s="108" t="s">
        <v>58</v>
      </c>
      <c r="E45" s="108" t="s">
        <v>56</v>
      </c>
      <c r="F45" s="109">
        <v>1008432</v>
      </c>
      <c r="G45" s="110">
        <v>668383</v>
      </c>
      <c r="H45" s="108" t="s">
        <v>59</v>
      </c>
      <c r="I45" s="108" t="s">
        <v>59</v>
      </c>
      <c r="J45" s="111">
        <v>45435</v>
      </c>
    </row>
    <row r="46" spans="1:10" ht="14.4">
      <c r="A46" s="108" t="s">
        <v>55</v>
      </c>
      <c r="B46" s="108" t="s">
        <v>150</v>
      </c>
      <c r="C46" s="108" t="s">
        <v>62</v>
      </c>
      <c r="D46" s="108" t="s">
        <v>63</v>
      </c>
      <c r="E46" s="108" t="s">
        <v>56</v>
      </c>
      <c r="F46" s="109">
        <v>1007352</v>
      </c>
      <c r="G46" s="110">
        <v>398000</v>
      </c>
      <c r="H46" s="108" t="s">
        <v>59</v>
      </c>
      <c r="I46" s="108" t="s">
        <v>59</v>
      </c>
      <c r="J46" s="111">
        <v>45415</v>
      </c>
    </row>
    <row r="47" spans="1:10" ht="14.4">
      <c r="A47" s="108" t="s">
        <v>55</v>
      </c>
      <c r="B47" s="108" t="s">
        <v>150</v>
      </c>
      <c r="C47" s="108" t="s">
        <v>57</v>
      </c>
      <c r="D47" s="108" t="s">
        <v>58</v>
      </c>
      <c r="E47" s="108" t="s">
        <v>56</v>
      </c>
      <c r="F47" s="109">
        <v>1008657</v>
      </c>
      <c r="G47" s="110">
        <v>444675</v>
      </c>
      <c r="H47" s="108" t="s">
        <v>59</v>
      </c>
      <c r="I47" s="108" t="s">
        <v>59</v>
      </c>
      <c r="J47" s="111">
        <v>45443</v>
      </c>
    </row>
    <row r="48" spans="1:10" ht="14.4">
      <c r="A48" s="108" t="s">
        <v>55</v>
      </c>
      <c r="B48" s="108" t="s">
        <v>150</v>
      </c>
      <c r="C48" s="108" t="s">
        <v>62</v>
      </c>
      <c r="D48" s="108" t="s">
        <v>63</v>
      </c>
      <c r="E48" s="108" t="s">
        <v>61</v>
      </c>
      <c r="F48" s="109">
        <v>1008647</v>
      </c>
      <c r="G48" s="110">
        <v>2340000</v>
      </c>
      <c r="H48" s="108" t="s">
        <v>64</v>
      </c>
      <c r="I48" s="108" t="s">
        <v>59</v>
      </c>
      <c r="J48" s="111">
        <v>45442</v>
      </c>
    </row>
    <row r="49" spans="1:10" ht="14.4">
      <c r="A49" s="108" t="s">
        <v>55</v>
      </c>
      <c r="B49" s="108" t="s">
        <v>150</v>
      </c>
      <c r="C49" s="108" t="s">
        <v>62</v>
      </c>
      <c r="D49" s="108" t="s">
        <v>63</v>
      </c>
      <c r="E49" s="108" t="s">
        <v>61</v>
      </c>
      <c r="F49" s="109">
        <v>1008355</v>
      </c>
      <c r="G49" s="110">
        <v>843197</v>
      </c>
      <c r="H49" s="108" t="s">
        <v>59</v>
      </c>
      <c r="I49" s="108" t="s">
        <v>59</v>
      </c>
      <c r="J49" s="111">
        <v>45433</v>
      </c>
    </row>
    <row r="50" spans="1:10" ht="14.4">
      <c r="A50" s="108" t="s">
        <v>55</v>
      </c>
      <c r="B50" s="108" t="s">
        <v>150</v>
      </c>
      <c r="C50" s="108" t="s">
        <v>62</v>
      </c>
      <c r="D50" s="108" t="s">
        <v>63</v>
      </c>
      <c r="E50" s="108" t="s">
        <v>66</v>
      </c>
      <c r="F50" s="109">
        <v>1008361</v>
      </c>
      <c r="G50" s="110">
        <v>199000</v>
      </c>
      <c r="H50" s="108" t="s">
        <v>64</v>
      </c>
      <c r="I50" s="108" t="s">
        <v>59</v>
      </c>
      <c r="J50" s="111">
        <v>45433</v>
      </c>
    </row>
    <row r="51" spans="1:10" ht="14.4">
      <c r="A51" s="108" t="s">
        <v>55</v>
      </c>
      <c r="B51" s="108" t="s">
        <v>150</v>
      </c>
      <c r="C51" s="108" t="s">
        <v>77</v>
      </c>
      <c r="D51" s="108" t="s">
        <v>118</v>
      </c>
      <c r="E51" s="108" t="s">
        <v>61</v>
      </c>
      <c r="F51" s="109">
        <v>1008372</v>
      </c>
      <c r="G51" s="110">
        <v>440000</v>
      </c>
      <c r="H51" s="108" t="s">
        <v>64</v>
      </c>
      <c r="I51" s="108" t="s">
        <v>59</v>
      </c>
      <c r="J51" s="111">
        <v>45433</v>
      </c>
    </row>
    <row r="52" spans="1:10" ht="14.4">
      <c r="A52" s="108" t="s">
        <v>55</v>
      </c>
      <c r="B52" s="108" t="s">
        <v>150</v>
      </c>
      <c r="C52" s="108" t="s">
        <v>62</v>
      </c>
      <c r="D52" s="108" t="s">
        <v>63</v>
      </c>
      <c r="E52" s="108" t="s">
        <v>66</v>
      </c>
      <c r="F52" s="109">
        <v>1008374</v>
      </c>
      <c r="G52" s="110">
        <v>315000</v>
      </c>
      <c r="H52" s="108" t="s">
        <v>64</v>
      </c>
      <c r="I52" s="108" t="s">
        <v>59</v>
      </c>
      <c r="J52" s="111">
        <v>45433</v>
      </c>
    </row>
    <row r="53" spans="1:10" ht="14.4">
      <c r="A53" s="108" t="s">
        <v>55</v>
      </c>
      <c r="B53" s="108" t="s">
        <v>150</v>
      </c>
      <c r="C53" s="108" t="s">
        <v>57</v>
      </c>
      <c r="D53" s="108" t="s">
        <v>58</v>
      </c>
      <c r="E53" s="108" t="s">
        <v>56</v>
      </c>
      <c r="F53" s="109">
        <v>1008379</v>
      </c>
      <c r="G53" s="110">
        <v>505990</v>
      </c>
      <c r="H53" s="108" t="s">
        <v>59</v>
      </c>
      <c r="I53" s="108" t="s">
        <v>59</v>
      </c>
      <c r="J53" s="111">
        <v>45433</v>
      </c>
    </row>
    <row r="54" spans="1:10" ht="14.4">
      <c r="A54" s="108" t="s">
        <v>55</v>
      </c>
      <c r="B54" s="108" t="s">
        <v>150</v>
      </c>
      <c r="C54" s="108" t="s">
        <v>62</v>
      </c>
      <c r="D54" s="108" t="s">
        <v>63</v>
      </c>
      <c r="E54" s="108" t="s">
        <v>61</v>
      </c>
      <c r="F54" s="109">
        <v>1008541</v>
      </c>
      <c r="G54" s="110">
        <v>715000</v>
      </c>
      <c r="H54" s="108" t="s">
        <v>64</v>
      </c>
      <c r="I54" s="108" t="s">
        <v>59</v>
      </c>
      <c r="J54" s="111">
        <v>45440</v>
      </c>
    </row>
    <row r="55" spans="1:10" ht="14.4">
      <c r="A55" s="108" t="s">
        <v>55</v>
      </c>
      <c r="B55" s="108" t="s">
        <v>150</v>
      </c>
      <c r="C55" s="108" t="s">
        <v>73</v>
      </c>
      <c r="D55" s="108" t="s">
        <v>94</v>
      </c>
      <c r="E55" s="108" t="s">
        <v>61</v>
      </c>
      <c r="F55" s="109">
        <v>1008537</v>
      </c>
      <c r="G55" s="110">
        <v>1050000</v>
      </c>
      <c r="H55" s="108" t="s">
        <v>64</v>
      </c>
      <c r="I55" s="108" t="s">
        <v>59</v>
      </c>
      <c r="J55" s="111">
        <v>45440</v>
      </c>
    </row>
    <row r="56" spans="1:10" ht="14.4">
      <c r="A56" s="108" t="s">
        <v>55</v>
      </c>
      <c r="B56" s="108" t="s">
        <v>150</v>
      </c>
      <c r="C56" s="108" t="s">
        <v>62</v>
      </c>
      <c r="D56" s="108" t="s">
        <v>63</v>
      </c>
      <c r="E56" s="108" t="s">
        <v>61</v>
      </c>
      <c r="F56" s="109">
        <v>1008650</v>
      </c>
      <c r="G56" s="110">
        <v>765000</v>
      </c>
      <c r="H56" s="108" t="s">
        <v>64</v>
      </c>
      <c r="I56" s="108" t="s">
        <v>59</v>
      </c>
      <c r="J56" s="111">
        <v>45443</v>
      </c>
    </row>
    <row r="57" spans="1:10" ht="14.4">
      <c r="A57" s="108" t="s">
        <v>55</v>
      </c>
      <c r="B57" s="108" t="s">
        <v>150</v>
      </c>
      <c r="C57" s="108" t="s">
        <v>62</v>
      </c>
      <c r="D57" s="108" t="s">
        <v>63</v>
      </c>
      <c r="E57" s="108" t="s">
        <v>56</v>
      </c>
      <c r="F57" s="109">
        <v>1008483</v>
      </c>
      <c r="G57" s="110">
        <v>391000</v>
      </c>
      <c r="H57" s="108" t="s">
        <v>59</v>
      </c>
      <c r="I57" s="108" t="s">
        <v>59</v>
      </c>
      <c r="J57" s="111">
        <v>45436</v>
      </c>
    </row>
    <row r="58" spans="1:10" ht="14.4">
      <c r="A58" s="108" t="s">
        <v>55</v>
      </c>
      <c r="B58" s="108" t="s">
        <v>150</v>
      </c>
      <c r="C58" s="108" t="s">
        <v>57</v>
      </c>
      <c r="D58" s="108" t="s">
        <v>58</v>
      </c>
      <c r="E58" s="108" t="s">
        <v>56</v>
      </c>
      <c r="F58" s="109">
        <v>1008520</v>
      </c>
      <c r="G58" s="110">
        <v>497990</v>
      </c>
      <c r="H58" s="108" t="s">
        <v>59</v>
      </c>
      <c r="I58" s="108" t="s">
        <v>59</v>
      </c>
      <c r="J58" s="111">
        <v>45436</v>
      </c>
    </row>
    <row r="59" spans="1:10" ht="14.4">
      <c r="A59" s="108" t="s">
        <v>55</v>
      </c>
      <c r="B59" s="108" t="s">
        <v>150</v>
      </c>
      <c r="C59" s="108" t="s">
        <v>62</v>
      </c>
      <c r="D59" s="108" t="s">
        <v>63</v>
      </c>
      <c r="E59" s="108" t="s">
        <v>61</v>
      </c>
      <c r="F59" s="109">
        <v>1008624</v>
      </c>
      <c r="G59" s="110">
        <v>1450000</v>
      </c>
      <c r="H59" s="108" t="s">
        <v>64</v>
      </c>
      <c r="I59" s="108" t="s">
        <v>59</v>
      </c>
      <c r="J59" s="111">
        <v>45442</v>
      </c>
    </row>
    <row r="60" spans="1:10" ht="14.4">
      <c r="A60" s="108" t="s">
        <v>55</v>
      </c>
      <c r="B60" s="108" t="s">
        <v>150</v>
      </c>
      <c r="C60" s="108" t="s">
        <v>62</v>
      </c>
      <c r="D60" s="108" t="s">
        <v>63</v>
      </c>
      <c r="E60" s="108" t="s">
        <v>61</v>
      </c>
      <c r="F60" s="109">
        <v>1008661</v>
      </c>
      <c r="G60" s="110">
        <v>710000</v>
      </c>
      <c r="H60" s="108" t="s">
        <v>64</v>
      </c>
      <c r="I60" s="108" t="s">
        <v>59</v>
      </c>
      <c r="J60" s="111">
        <v>45443</v>
      </c>
    </row>
    <row r="61" spans="1:10" ht="14.4">
      <c r="A61" s="108" t="s">
        <v>55</v>
      </c>
      <c r="B61" s="108" t="s">
        <v>150</v>
      </c>
      <c r="C61" s="108" t="s">
        <v>62</v>
      </c>
      <c r="D61" s="108" t="s">
        <v>63</v>
      </c>
      <c r="E61" s="108" t="s">
        <v>61</v>
      </c>
      <c r="F61" s="109">
        <v>1008664</v>
      </c>
      <c r="G61" s="110">
        <v>420000</v>
      </c>
      <c r="H61" s="108" t="s">
        <v>64</v>
      </c>
      <c r="I61" s="108" t="s">
        <v>59</v>
      </c>
      <c r="J61" s="111">
        <v>45443</v>
      </c>
    </row>
    <row r="62" spans="1:10" ht="14.4">
      <c r="A62" s="108" t="s">
        <v>55</v>
      </c>
      <c r="B62" s="108" t="s">
        <v>150</v>
      </c>
      <c r="C62" s="108" t="s">
        <v>57</v>
      </c>
      <c r="D62" s="108" t="s">
        <v>58</v>
      </c>
      <c r="E62" s="108" t="s">
        <v>56</v>
      </c>
      <c r="F62" s="109">
        <v>1008494</v>
      </c>
      <c r="G62" s="110">
        <v>489990</v>
      </c>
      <c r="H62" s="108" t="s">
        <v>59</v>
      </c>
      <c r="I62" s="108" t="s">
        <v>59</v>
      </c>
      <c r="J62" s="111">
        <v>45436</v>
      </c>
    </row>
    <row r="63" spans="1:10" ht="14.4">
      <c r="A63" s="108" t="s">
        <v>55</v>
      </c>
      <c r="B63" s="108" t="s">
        <v>150</v>
      </c>
      <c r="C63" s="108" t="s">
        <v>120</v>
      </c>
      <c r="D63" s="108" t="s">
        <v>121</v>
      </c>
      <c r="E63" s="108" t="s">
        <v>61</v>
      </c>
      <c r="F63" s="109">
        <v>1008691</v>
      </c>
      <c r="G63" s="110">
        <v>3000000</v>
      </c>
      <c r="H63" s="108" t="s">
        <v>64</v>
      </c>
      <c r="I63" s="108" t="s">
        <v>59</v>
      </c>
      <c r="J63" s="111">
        <v>45443</v>
      </c>
    </row>
    <row r="64" spans="1:10" ht="14.4">
      <c r="A64" s="108" t="s">
        <v>55</v>
      </c>
      <c r="B64" s="108" t="s">
        <v>150</v>
      </c>
      <c r="C64" s="108" t="s">
        <v>62</v>
      </c>
      <c r="D64" s="108" t="s">
        <v>63</v>
      </c>
      <c r="E64" s="108" t="s">
        <v>61</v>
      </c>
      <c r="F64" s="109">
        <v>1008666</v>
      </c>
      <c r="G64" s="110">
        <v>995000</v>
      </c>
      <c r="H64" s="108" t="s">
        <v>64</v>
      </c>
      <c r="I64" s="108" t="s">
        <v>59</v>
      </c>
      <c r="J64" s="111">
        <v>45443</v>
      </c>
    </row>
    <row r="65" spans="1:10" ht="14.4">
      <c r="A65" s="108" t="s">
        <v>55</v>
      </c>
      <c r="B65" s="108" t="s">
        <v>150</v>
      </c>
      <c r="C65" s="108" t="s">
        <v>62</v>
      </c>
      <c r="D65" s="108" t="s">
        <v>63</v>
      </c>
      <c r="E65" s="108" t="s">
        <v>61</v>
      </c>
      <c r="F65" s="109">
        <v>1008659</v>
      </c>
      <c r="G65" s="110">
        <v>470000</v>
      </c>
      <c r="H65" s="108" t="s">
        <v>64</v>
      </c>
      <c r="I65" s="108" t="s">
        <v>59</v>
      </c>
      <c r="J65" s="111">
        <v>45443</v>
      </c>
    </row>
    <row r="66" spans="1:10" ht="14.4">
      <c r="A66" s="108" t="s">
        <v>55</v>
      </c>
      <c r="B66" s="108" t="s">
        <v>150</v>
      </c>
      <c r="C66" s="108" t="s">
        <v>111</v>
      </c>
      <c r="D66" s="108" t="s">
        <v>112</v>
      </c>
      <c r="E66" s="108" t="s">
        <v>86</v>
      </c>
      <c r="F66" s="109">
        <v>1008489</v>
      </c>
      <c r="G66" s="110">
        <v>5640000</v>
      </c>
      <c r="H66" s="108" t="s">
        <v>64</v>
      </c>
      <c r="I66" s="108" t="s">
        <v>59</v>
      </c>
      <c r="J66" s="111">
        <v>45436</v>
      </c>
    </row>
    <row r="67" spans="1:10" ht="14.4">
      <c r="A67" s="108" t="s">
        <v>72</v>
      </c>
      <c r="B67" s="108" t="s">
        <v>151</v>
      </c>
      <c r="C67" s="108" t="s">
        <v>73</v>
      </c>
      <c r="D67" s="108" t="s">
        <v>74</v>
      </c>
      <c r="E67" s="108" t="s">
        <v>61</v>
      </c>
      <c r="F67" s="109">
        <v>1007877</v>
      </c>
      <c r="G67" s="110">
        <v>3275000</v>
      </c>
      <c r="H67" s="108" t="s">
        <v>64</v>
      </c>
      <c r="I67" s="108" t="s">
        <v>59</v>
      </c>
      <c r="J67" s="111">
        <v>45427</v>
      </c>
    </row>
    <row r="68" spans="1:10" ht="14.4">
      <c r="A68" s="108" t="s">
        <v>72</v>
      </c>
      <c r="B68" s="108" t="s">
        <v>151</v>
      </c>
      <c r="C68" s="108" t="s">
        <v>73</v>
      </c>
      <c r="D68" s="108" t="s">
        <v>74</v>
      </c>
      <c r="E68" s="108" t="s">
        <v>56</v>
      </c>
      <c r="F68" s="109">
        <v>1008578</v>
      </c>
      <c r="G68" s="110">
        <v>535000</v>
      </c>
      <c r="H68" s="108" t="s">
        <v>64</v>
      </c>
      <c r="I68" s="108" t="s">
        <v>59</v>
      </c>
      <c r="J68" s="111">
        <v>45441</v>
      </c>
    </row>
    <row r="69" spans="1:10" ht="14.4">
      <c r="A69" s="108" t="s">
        <v>72</v>
      </c>
      <c r="B69" s="108" t="s">
        <v>151</v>
      </c>
      <c r="C69" s="108" t="s">
        <v>73</v>
      </c>
      <c r="D69" s="108" t="s">
        <v>74</v>
      </c>
      <c r="E69" s="108" t="s">
        <v>61</v>
      </c>
      <c r="F69" s="109">
        <v>1007431</v>
      </c>
      <c r="G69" s="110">
        <v>2269990</v>
      </c>
      <c r="H69" s="108" t="s">
        <v>64</v>
      </c>
      <c r="I69" s="108" t="s">
        <v>59</v>
      </c>
      <c r="J69" s="111">
        <v>45418</v>
      </c>
    </row>
    <row r="70" spans="1:10" ht="14.4">
      <c r="A70" s="108" t="s">
        <v>72</v>
      </c>
      <c r="B70" s="108" t="s">
        <v>151</v>
      </c>
      <c r="C70" s="108" t="s">
        <v>73</v>
      </c>
      <c r="D70" s="108" t="s">
        <v>74</v>
      </c>
      <c r="E70" s="108" t="s">
        <v>56</v>
      </c>
      <c r="F70" s="109">
        <v>1008686</v>
      </c>
      <c r="G70" s="110">
        <v>540000</v>
      </c>
      <c r="H70" s="108" t="s">
        <v>64</v>
      </c>
      <c r="I70" s="108" t="s">
        <v>59</v>
      </c>
      <c r="J70" s="111">
        <v>45443</v>
      </c>
    </row>
    <row r="71" spans="1:10" ht="14.4">
      <c r="A71" s="108" t="s">
        <v>72</v>
      </c>
      <c r="B71" s="108" t="s">
        <v>151</v>
      </c>
      <c r="C71" s="108" t="s">
        <v>77</v>
      </c>
      <c r="D71" s="108" t="s">
        <v>109</v>
      </c>
      <c r="E71" s="108" t="s">
        <v>61</v>
      </c>
      <c r="F71" s="109">
        <v>1008461</v>
      </c>
      <c r="G71" s="110">
        <v>600000</v>
      </c>
      <c r="H71" s="108" t="s">
        <v>64</v>
      </c>
      <c r="I71" s="108" t="s">
        <v>59</v>
      </c>
      <c r="J71" s="111">
        <v>45435</v>
      </c>
    </row>
    <row r="72" spans="1:10" ht="14.4">
      <c r="A72" s="108" t="s">
        <v>72</v>
      </c>
      <c r="B72" s="108" t="s">
        <v>151</v>
      </c>
      <c r="C72" s="108" t="s">
        <v>73</v>
      </c>
      <c r="D72" s="108" t="s">
        <v>74</v>
      </c>
      <c r="E72" s="108" t="s">
        <v>61</v>
      </c>
      <c r="F72" s="109">
        <v>1008266</v>
      </c>
      <c r="G72" s="110">
        <v>2304430</v>
      </c>
      <c r="H72" s="108" t="s">
        <v>64</v>
      </c>
      <c r="I72" s="108" t="s">
        <v>59</v>
      </c>
      <c r="J72" s="111">
        <v>45429</v>
      </c>
    </row>
    <row r="73" spans="1:10" ht="14.4">
      <c r="A73" s="108" t="s">
        <v>72</v>
      </c>
      <c r="B73" s="108" t="s">
        <v>151</v>
      </c>
      <c r="C73" s="108" t="s">
        <v>73</v>
      </c>
      <c r="D73" s="108" t="s">
        <v>74</v>
      </c>
      <c r="E73" s="108" t="s">
        <v>61</v>
      </c>
      <c r="F73" s="109">
        <v>1008548</v>
      </c>
      <c r="G73" s="110">
        <v>850000</v>
      </c>
      <c r="H73" s="108" t="s">
        <v>64</v>
      </c>
      <c r="I73" s="108" t="s">
        <v>59</v>
      </c>
      <c r="J73" s="111">
        <v>45440</v>
      </c>
    </row>
    <row r="74" spans="1:10" ht="14.4">
      <c r="A74" s="108" t="s">
        <v>72</v>
      </c>
      <c r="B74" s="108" t="s">
        <v>151</v>
      </c>
      <c r="C74" s="108" t="s">
        <v>73</v>
      </c>
      <c r="D74" s="108" t="s">
        <v>74</v>
      </c>
      <c r="E74" s="108" t="s">
        <v>61</v>
      </c>
      <c r="F74" s="109">
        <v>1008539</v>
      </c>
      <c r="G74" s="110">
        <v>667499</v>
      </c>
      <c r="H74" s="108" t="s">
        <v>64</v>
      </c>
      <c r="I74" s="108" t="s">
        <v>59</v>
      </c>
      <c r="J74" s="111">
        <v>45440</v>
      </c>
    </row>
    <row r="75" spans="1:10" ht="14.4">
      <c r="A75" s="108" t="s">
        <v>72</v>
      </c>
      <c r="B75" s="108" t="s">
        <v>151</v>
      </c>
      <c r="C75" s="108" t="s">
        <v>73</v>
      </c>
      <c r="D75" s="108" t="s">
        <v>74</v>
      </c>
      <c r="E75" s="108" t="s">
        <v>61</v>
      </c>
      <c r="F75" s="109">
        <v>1007487</v>
      </c>
      <c r="G75" s="110">
        <v>829949</v>
      </c>
      <c r="H75" s="108" t="s">
        <v>59</v>
      </c>
      <c r="I75" s="108" t="s">
        <v>59</v>
      </c>
      <c r="J75" s="111">
        <v>45420</v>
      </c>
    </row>
    <row r="76" spans="1:10" ht="14.4">
      <c r="A76" s="108" t="s">
        <v>72</v>
      </c>
      <c r="B76" s="108" t="s">
        <v>151</v>
      </c>
      <c r="C76" s="108" t="s">
        <v>73</v>
      </c>
      <c r="D76" s="108" t="s">
        <v>74</v>
      </c>
      <c r="E76" s="108" t="s">
        <v>66</v>
      </c>
      <c r="F76" s="109">
        <v>1007558</v>
      </c>
      <c r="G76" s="110">
        <v>792500</v>
      </c>
      <c r="H76" s="108" t="s">
        <v>64</v>
      </c>
      <c r="I76" s="108" t="s">
        <v>59</v>
      </c>
      <c r="J76" s="111">
        <v>45422</v>
      </c>
    </row>
    <row r="77" spans="1:10" ht="14.4">
      <c r="A77" s="108" t="s">
        <v>72</v>
      </c>
      <c r="B77" s="108" t="s">
        <v>151</v>
      </c>
      <c r="C77" s="108" t="s">
        <v>73</v>
      </c>
      <c r="D77" s="108" t="s">
        <v>74</v>
      </c>
      <c r="E77" s="108" t="s">
        <v>61</v>
      </c>
      <c r="F77" s="109">
        <v>1007285</v>
      </c>
      <c r="G77" s="110">
        <v>1900000</v>
      </c>
      <c r="H77" s="108" t="s">
        <v>64</v>
      </c>
      <c r="I77" s="108" t="s">
        <v>59</v>
      </c>
      <c r="J77" s="111">
        <v>45413</v>
      </c>
    </row>
    <row r="78" spans="1:10" ht="14.4">
      <c r="A78" s="108" t="s">
        <v>83</v>
      </c>
      <c r="B78" s="108" t="s">
        <v>152</v>
      </c>
      <c r="C78" s="108" t="s">
        <v>116</v>
      </c>
      <c r="D78" s="108" t="s">
        <v>122</v>
      </c>
      <c r="E78" s="108" t="s">
        <v>61</v>
      </c>
      <c r="F78" s="109">
        <v>1008676</v>
      </c>
      <c r="G78" s="110">
        <v>1676270.64</v>
      </c>
      <c r="H78" s="108" t="s">
        <v>59</v>
      </c>
      <c r="I78" s="108" t="s">
        <v>59</v>
      </c>
      <c r="J78" s="111">
        <v>45443</v>
      </c>
    </row>
    <row r="79" spans="1:10" ht="14.4">
      <c r="A79" s="108" t="s">
        <v>83</v>
      </c>
      <c r="B79" s="108" t="s">
        <v>152</v>
      </c>
      <c r="C79" s="108" t="s">
        <v>96</v>
      </c>
      <c r="D79" s="108" t="s">
        <v>124</v>
      </c>
      <c r="E79" s="108" t="s">
        <v>61</v>
      </c>
      <c r="F79" s="109">
        <v>1008679</v>
      </c>
      <c r="G79" s="110">
        <v>438000</v>
      </c>
      <c r="H79" s="108" t="s">
        <v>64</v>
      </c>
      <c r="I79" s="108" t="s">
        <v>59</v>
      </c>
      <c r="J79" s="111">
        <v>45443</v>
      </c>
    </row>
    <row r="80" spans="1:10" ht="14.4">
      <c r="A80" s="108" t="s">
        <v>83</v>
      </c>
      <c r="B80" s="108" t="s">
        <v>152</v>
      </c>
      <c r="C80" s="108" t="s">
        <v>62</v>
      </c>
      <c r="D80" s="108" t="s">
        <v>84</v>
      </c>
      <c r="E80" s="108" t="s">
        <v>66</v>
      </c>
      <c r="F80" s="109">
        <v>1007278</v>
      </c>
      <c r="G80" s="110">
        <v>149000</v>
      </c>
      <c r="H80" s="108" t="s">
        <v>64</v>
      </c>
      <c r="I80" s="108" t="s">
        <v>59</v>
      </c>
      <c r="J80" s="111">
        <v>45413</v>
      </c>
    </row>
    <row r="81" spans="1:10" ht="14.4">
      <c r="A81" s="108" t="s">
        <v>83</v>
      </c>
      <c r="B81" s="108" t="s">
        <v>152</v>
      </c>
      <c r="C81" s="108" t="s">
        <v>77</v>
      </c>
      <c r="D81" s="108" t="s">
        <v>110</v>
      </c>
      <c r="E81" s="108" t="s">
        <v>61</v>
      </c>
      <c r="F81" s="109">
        <v>1008381</v>
      </c>
      <c r="G81" s="110">
        <v>1870000</v>
      </c>
      <c r="H81" s="108" t="s">
        <v>64</v>
      </c>
      <c r="I81" s="108" t="s">
        <v>59</v>
      </c>
      <c r="J81" s="111">
        <v>45433</v>
      </c>
    </row>
    <row r="82" spans="1:10" ht="14.4">
      <c r="A82" s="108" t="s">
        <v>83</v>
      </c>
      <c r="B82" s="108" t="s">
        <v>152</v>
      </c>
      <c r="C82" s="108" t="s">
        <v>116</v>
      </c>
      <c r="D82" s="108" t="s">
        <v>117</v>
      </c>
      <c r="E82" s="108" t="s">
        <v>61</v>
      </c>
      <c r="F82" s="109">
        <v>1008554</v>
      </c>
      <c r="G82" s="110">
        <v>280000</v>
      </c>
      <c r="H82" s="108" t="s">
        <v>64</v>
      </c>
      <c r="I82" s="108" t="s">
        <v>59</v>
      </c>
      <c r="J82" s="111">
        <v>45440</v>
      </c>
    </row>
    <row r="83" spans="1:10" ht="14.4">
      <c r="A83" s="108" t="s">
        <v>83</v>
      </c>
      <c r="B83" s="108" t="s">
        <v>152</v>
      </c>
      <c r="C83" s="108" t="s">
        <v>77</v>
      </c>
      <c r="D83" s="108" t="s">
        <v>99</v>
      </c>
      <c r="E83" s="108" t="s">
        <v>61</v>
      </c>
      <c r="F83" s="109">
        <v>1007383</v>
      </c>
      <c r="G83" s="110">
        <v>694500</v>
      </c>
      <c r="H83" s="108" t="s">
        <v>64</v>
      </c>
      <c r="I83" s="108" t="s">
        <v>59</v>
      </c>
      <c r="J83" s="111">
        <v>45415</v>
      </c>
    </row>
    <row r="84" spans="1:10" ht="14.4">
      <c r="A84" s="108" t="s">
        <v>83</v>
      </c>
      <c r="B84" s="108" t="s">
        <v>152</v>
      </c>
      <c r="C84" s="108" t="s">
        <v>77</v>
      </c>
      <c r="D84" s="108" t="s">
        <v>110</v>
      </c>
      <c r="E84" s="108" t="s">
        <v>61</v>
      </c>
      <c r="F84" s="109">
        <v>1008468</v>
      </c>
      <c r="G84" s="110">
        <v>615000</v>
      </c>
      <c r="H84" s="108" t="s">
        <v>64</v>
      </c>
      <c r="I84" s="108" t="s">
        <v>59</v>
      </c>
      <c r="J84" s="111">
        <v>45435</v>
      </c>
    </row>
    <row r="85" spans="1:10" ht="14.4">
      <c r="A85" s="108" t="s">
        <v>83</v>
      </c>
      <c r="B85" s="108" t="s">
        <v>152</v>
      </c>
      <c r="C85" s="108" t="s">
        <v>96</v>
      </c>
      <c r="D85" s="108" t="s">
        <v>106</v>
      </c>
      <c r="E85" s="108" t="s">
        <v>61</v>
      </c>
      <c r="F85" s="109">
        <v>1008285</v>
      </c>
      <c r="G85" s="110">
        <v>435000</v>
      </c>
      <c r="H85" s="108" t="s">
        <v>64</v>
      </c>
      <c r="I85" s="108" t="s">
        <v>59</v>
      </c>
      <c r="J85" s="111">
        <v>45429</v>
      </c>
    </row>
    <row r="86" spans="1:10" ht="14.4">
      <c r="A86" s="108" t="s">
        <v>83</v>
      </c>
      <c r="B86" s="108" t="s">
        <v>152</v>
      </c>
      <c r="C86" s="108" t="s">
        <v>62</v>
      </c>
      <c r="D86" s="108" t="s">
        <v>84</v>
      </c>
      <c r="E86" s="108" t="s">
        <v>61</v>
      </c>
      <c r="F86" s="109">
        <v>1008264</v>
      </c>
      <c r="G86" s="110">
        <v>430000</v>
      </c>
      <c r="H86" s="108" t="s">
        <v>64</v>
      </c>
      <c r="I86" s="108" t="s">
        <v>59</v>
      </c>
      <c r="J86" s="111">
        <v>45429</v>
      </c>
    </row>
    <row r="87" spans="1:10" ht="14.4">
      <c r="A87" s="108" t="s">
        <v>100</v>
      </c>
      <c r="B87" s="108" t="s">
        <v>153</v>
      </c>
      <c r="C87" s="108" t="s">
        <v>102</v>
      </c>
      <c r="D87" s="108" t="s">
        <v>103</v>
      </c>
      <c r="E87" s="108" t="s">
        <v>66</v>
      </c>
      <c r="F87" s="109">
        <v>1007397</v>
      </c>
      <c r="G87" s="110">
        <v>31000000</v>
      </c>
      <c r="H87" s="108" t="s">
        <v>64</v>
      </c>
      <c r="I87" s="108" t="s">
        <v>59</v>
      </c>
      <c r="J87" s="111">
        <v>45418</v>
      </c>
    </row>
    <row r="88" spans="1:10" ht="14.4">
      <c r="A88" s="108" t="s">
        <v>76</v>
      </c>
      <c r="B88" s="108" t="s">
        <v>154</v>
      </c>
      <c r="C88" s="108" t="s">
        <v>62</v>
      </c>
      <c r="D88" s="108" t="s">
        <v>81</v>
      </c>
      <c r="E88" s="108" t="s">
        <v>61</v>
      </c>
      <c r="F88" s="109">
        <v>1008512</v>
      </c>
      <c r="G88" s="110">
        <v>493000</v>
      </c>
      <c r="H88" s="108" t="s">
        <v>64</v>
      </c>
      <c r="I88" s="108" t="s">
        <v>59</v>
      </c>
      <c r="J88" s="111">
        <v>45436</v>
      </c>
    </row>
    <row r="89" spans="1:10" ht="14.4">
      <c r="A89" s="108" t="s">
        <v>76</v>
      </c>
      <c r="B89" s="108" t="s">
        <v>154</v>
      </c>
      <c r="C89" s="108" t="s">
        <v>62</v>
      </c>
      <c r="D89" s="108" t="s">
        <v>81</v>
      </c>
      <c r="E89" s="108" t="s">
        <v>61</v>
      </c>
      <c r="F89" s="109">
        <v>1007579</v>
      </c>
      <c r="G89" s="110">
        <v>697793</v>
      </c>
      <c r="H89" s="108" t="s">
        <v>59</v>
      </c>
      <c r="I89" s="108" t="s">
        <v>59</v>
      </c>
      <c r="J89" s="111">
        <v>45422</v>
      </c>
    </row>
    <row r="90" spans="1:10" ht="14.4">
      <c r="A90" s="108" t="s">
        <v>76</v>
      </c>
      <c r="B90" s="108" t="s">
        <v>154</v>
      </c>
      <c r="C90" s="108" t="s">
        <v>77</v>
      </c>
      <c r="D90" s="108" t="s">
        <v>78</v>
      </c>
      <c r="E90" s="108" t="s">
        <v>61</v>
      </c>
      <c r="F90" s="109">
        <v>1008309</v>
      </c>
      <c r="G90" s="110">
        <v>600000</v>
      </c>
      <c r="H90" s="108" t="s">
        <v>64</v>
      </c>
      <c r="I90" s="108" t="s">
        <v>59</v>
      </c>
      <c r="J90" s="111">
        <v>45432</v>
      </c>
    </row>
    <row r="91" spans="1:10" ht="14.4">
      <c r="A91" s="108" t="s">
        <v>76</v>
      </c>
      <c r="B91" s="108" t="s">
        <v>154</v>
      </c>
      <c r="C91" s="108" t="s">
        <v>96</v>
      </c>
      <c r="D91" s="108" t="s">
        <v>113</v>
      </c>
      <c r="E91" s="108" t="s">
        <v>61</v>
      </c>
      <c r="F91" s="109">
        <v>1008506</v>
      </c>
      <c r="G91" s="110">
        <v>735000</v>
      </c>
      <c r="H91" s="108" t="s">
        <v>64</v>
      </c>
      <c r="I91" s="108" t="s">
        <v>59</v>
      </c>
      <c r="J91" s="111">
        <v>45436</v>
      </c>
    </row>
    <row r="92" spans="1:10" ht="14.4">
      <c r="A92" s="108" t="s">
        <v>76</v>
      </c>
      <c r="B92" s="108" t="s">
        <v>154</v>
      </c>
      <c r="C92" s="108" t="s">
        <v>62</v>
      </c>
      <c r="D92" s="108" t="s">
        <v>81</v>
      </c>
      <c r="E92" s="108" t="s">
        <v>61</v>
      </c>
      <c r="F92" s="109">
        <v>1008316</v>
      </c>
      <c r="G92" s="110">
        <v>436000</v>
      </c>
      <c r="H92" s="108" t="s">
        <v>64</v>
      </c>
      <c r="I92" s="108" t="s">
        <v>59</v>
      </c>
      <c r="J92" s="111">
        <v>45432</v>
      </c>
    </row>
    <row r="93" spans="1:10" ht="14.4">
      <c r="A93" s="108" t="s">
        <v>76</v>
      </c>
      <c r="B93" s="108" t="s">
        <v>154</v>
      </c>
      <c r="C93" s="108" t="s">
        <v>62</v>
      </c>
      <c r="D93" s="108" t="s">
        <v>81</v>
      </c>
      <c r="E93" s="108" t="s">
        <v>61</v>
      </c>
      <c r="F93" s="109">
        <v>1008458</v>
      </c>
      <c r="G93" s="110">
        <v>750000</v>
      </c>
      <c r="H93" s="108" t="s">
        <v>64</v>
      </c>
      <c r="I93" s="108" t="s">
        <v>59</v>
      </c>
      <c r="J93" s="111">
        <v>45435</v>
      </c>
    </row>
    <row r="94" spans="1:10" ht="14.4">
      <c r="A94" s="108" t="s">
        <v>76</v>
      </c>
      <c r="B94" s="108" t="s">
        <v>154</v>
      </c>
      <c r="C94" s="108" t="s">
        <v>62</v>
      </c>
      <c r="D94" s="108" t="s">
        <v>81</v>
      </c>
      <c r="E94" s="108" t="s">
        <v>61</v>
      </c>
      <c r="F94" s="109">
        <v>1008469</v>
      </c>
      <c r="G94" s="110">
        <v>775000</v>
      </c>
      <c r="H94" s="108" t="s">
        <v>64</v>
      </c>
      <c r="I94" s="108" t="s">
        <v>59</v>
      </c>
      <c r="J94" s="111">
        <v>45435</v>
      </c>
    </row>
    <row r="95" spans="1:10" ht="14.4">
      <c r="A95" s="108" t="s">
        <v>76</v>
      </c>
      <c r="B95" s="108" t="s">
        <v>154</v>
      </c>
      <c r="C95" s="108" t="s">
        <v>77</v>
      </c>
      <c r="D95" s="108" t="s">
        <v>78</v>
      </c>
      <c r="E95" s="108" t="s">
        <v>61</v>
      </c>
      <c r="F95" s="109">
        <v>1008485</v>
      </c>
      <c r="G95" s="110">
        <v>390000</v>
      </c>
      <c r="H95" s="108" t="s">
        <v>64</v>
      </c>
      <c r="I95" s="108" t="s">
        <v>59</v>
      </c>
      <c r="J95" s="111">
        <v>45436</v>
      </c>
    </row>
    <row r="96" spans="1:10" ht="14.4">
      <c r="A96" s="108" t="s">
        <v>76</v>
      </c>
      <c r="B96" s="108" t="s">
        <v>154</v>
      </c>
      <c r="C96" s="108" t="s">
        <v>62</v>
      </c>
      <c r="D96" s="108" t="s">
        <v>81</v>
      </c>
      <c r="E96" s="108" t="s">
        <v>119</v>
      </c>
      <c r="F96" s="109">
        <v>1008684</v>
      </c>
      <c r="G96" s="110">
        <v>2600000</v>
      </c>
      <c r="H96" s="108" t="s">
        <v>64</v>
      </c>
      <c r="I96" s="108" t="s">
        <v>59</v>
      </c>
      <c r="J96" s="111">
        <v>45443</v>
      </c>
    </row>
    <row r="97" spans="1:10" ht="14.4">
      <c r="A97" s="108" t="s">
        <v>76</v>
      </c>
      <c r="B97" s="108" t="s">
        <v>154</v>
      </c>
      <c r="C97" s="108" t="s">
        <v>77</v>
      </c>
      <c r="D97" s="108" t="s">
        <v>78</v>
      </c>
      <c r="E97" s="108" t="s">
        <v>61</v>
      </c>
      <c r="F97" s="109">
        <v>1007525</v>
      </c>
      <c r="G97" s="110">
        <v>525000</v>
      </c>
      <c r="H97" s="108" t="s">
        <v>64</v>
      </c>
      <c r="I97" s="108" t="s">
        <v>59</v>
      </c>
      <c r="J97" s="111">
        <v>45421</v>
      </c>
    </row>
    <row r="98" spans="1:10" ht="14.4">
      <c r="A98" s="108" t="s">
        <v>76</v>
      </c>
      <c r="B98" s="108" t="s">
        <v>154</v>
      </c>
      <c r="C98" s="108" t="s">
        <v>62</v>
      </c>
      <c r="D98" s="108" t="s">
        <v>81</v>
      </c>
      <c r="E98" s="108" t="s">
        <v>61</v>
      </c>
      <c r="F98" s="109">
        <v>1008522</v>
      </c>
      <c r="G98" s="110">
        <v>440000</v>
      </c>
      <c r="H98" s="108" t="s">
        <v>64</v>
      </c>
      <c r="I98" s="108" t="s">
        <v>59</v>
      </c>
      <c r="J98" s="111">
        <v>45436</v>
      </c>
    </row>
    <row r="99" spans="1:10" ht="14.4">
      <c r="A99" s="108" t="s">
        <v>76</v>
      </c>
      <c r="B99" s="108" t="s">
        <v>154</v>
      </c>
      <c r="C99" s="108" t="s">
        <v>62</v>
      </c>
      <c r="D99" s="108" t="s">
        <v>81</v>
      </c>
      <c r="E99" s="108" t="s">
        <v>119</v>
      </c>
      <c r="F99" s="109">
        <v>1008404</v>
      </c>
      <c r="G99" s="110">
        <v>375000</v>
      </c>
      <c r="H99" s="108" t="s">
        <v>64</v>
      </c>
      <c r="I99" s="108" t="s">
        <v>59</v>
      </c>
      <c r="J99" s="111">
        <v>45434</v>
      </c>
    </row>
    <row r="100" spans="1:10" ht="14.4">
      <c r="A100" s="108" t="s">
        <v>76</v>
      </c>
      <c r="B100" s="108" t="s">
        <v>154</v>
      </c>
      <c r="C100" s="108" t="s">
        <v>77</v>
      </c>
      <c r="D100" s="108" t="s">
        <v>78</v>
      </c>
      <c r="E100" s="108" t="s">
        <v>61</v>
      </c>
      <c r="F100" s="109">
        <v>1007828</v>
      </c>
      <c r="G100" s="110">
        <v>705000</v>
      </c>
      <c r="H100" s="108" t="s">
        <v>64</v>
      </c>
      <c r="I100" s="108" t="s">
        <v>59</v>
      </c>
      <c r="J100" s="111">
        <v>45427</v>
      </c>
    </row>
    <row r="101" spans="1:10" ht="14.4">
      <c r="A101" s="108" t="s">
        <v>76</v>
      </c>
      <c r="B101" s="108" t="s">
        <v>154</v>
      </c>
      <c r="C101" s="108" t="s">
        <v>62</v>
      </c>
      <c r="D101" s="108" t="s">
        <v>81</v>
      </c>
      <c r="E101" s="108" t="s">
        <v>66</v>
      </c>
      <c r="F101" s="109">
        <v>1008272</v>
      </c>
      <c r="G101" s="110">
        <v>695000</v>
      </c>
      <c r="H101" s="108" t="s">
        <v>64</v>
      </c>
      <c r="I101" s="108" t="s">
        <v>59</v>
      </c>
      <c r="J101" s="111">
        <v>45429</v>
      </c>
    </row>
    <row r="102" spans="1:10" ht="14.4">
      <c r="A102" s="108" t="s">
        <v>76</v>
      </c>
      <c r="B102" s="108" t="s">
        <v>154</v>
      </c>
      <c r="C102" s="108" t="s">
        <v>62</v>
      </c>
      <c r="D102" s="108" t="s">
        <v>81</v>
      </c>
      <c r="E102" s="108" t="s">
        <v>61</v>
      </c>
      <c r="F102" s="109">
        <v>1008573</v>
      </c>
      <c r="G102" s="110">
        <v>670000</v>
      </c>
      <c r="H102" s="108" t="s">
        <v>59</v>
      </c>
      <c r="I102" s="108" t="s">
        <v>59</v>
      </c>
      <c r="J102" s="111">
        <v>45441</v>
      </c>
    </row>
    <row r="103" spans="1:10" ht="14.4">
      <c r="A103" s="108" t="s">
        <v>76</v>
      </c>
      <c r="B103" s="108" t="s">
        <v>154</v>
      </c>
      <c r="C103" s="108" t="s">
        <v>62</v>
      </c>
      <c r="D103" s="108" t="s">
        <v>81</v>
      </c>
      <c r="E103" s="108" t="s">
        <v>61</v>
      </c>
      <c r="F103" s="109">
        <v>1007465</v>
      </c>
      <c r="G103" s="110">
        <v>477500</v>
      </c>
      <c r="H103" s="108" t="s">
        <v>64</v>
      </c>
      <c r="I103" s="108" t="s">
        <v>59</v>
      </c>
      <c r="J103" s="111">
        <v>45419</v>
      </c>
    </row>
    <row r="104" spans="1:10" ht="14.4">
      <c r="A104" s="108" t="s">
        <v>76</v>
      </c>
      <c r="B104" s="108" t="s">
        <v>154</v>
      </c>
      <c r="C104" s="108" t="s">
        <v>62</v>
      </c>
      <c r="D104" s="108" t="s">
        <v>81</v>
      </c>
      <c r="E104" s="108" t="s">
        <v>66</v>
      </c>
      <c r="F104" s="109">
        <v>1007778</v>
      </c>
      <c r="G104" s="110">
        <v>2500000</v>
      </c>
      <c r="H104" s="108" t="s">
        <v>64</v>
      </c>
      <c r="I104" s="108" t="s">
        <v>59</v>
      </c>
      <c r="J104" s="111">
        <v>45426</v>
      </c>
    </row>
    <row r="105" spans="1:10" ht="14.4">
      <c r="A105" s="108" t="s">
        <v>76</v>
      </c>
      <c r="B105" s="108" t="s">
        <v>154</v>
      </c>
      <c r="C105" s="108" t="s">
        <v>62</v>
      </c>
      <c r="D105" s="108" t="s">
        <v>81</v>
      </c>
      <c r="E105" s="108" t="s">
        <v>66</v>
      </c>
      <c r="F105" s="109">
        <v>1008504</v>
      </c>
      <c r="G105" s="110">
        <v>55000</v>
      </c>
      <c r="H105" s="108" t="s">
        <v>64</v>
      </c>
      <c r="I105" s="108" t="s">
        <v>59</v>
      </c>
      <c r="J105" s="111">
        <v>45436</v>
      </c>
    </row>
    <row r="106" spans="1:10" ht="14.4">
      <c r="A106" s="108" t="s">
        <v>65</v>
      </c>
      <c r="B106" s="108" t="s">
        <v>155</v>
      </c>
      <c r="C106" s="108" t="s">
        <v>115</v>
      </c>
      <c r="D106" s="108" t="s">
        <v>87</v>
      </c>
      <c r="E106" s="108" t="s">
        <v>56</v>
      </c>
      <c r="F106" s="109">
        <v>1008550</v>
      </c>
      <c r="G106" s="110">
        <v>335000</v>
      </c>
      <c r="H106" s="108" t="s">
        <v>64</v>
      </c>
      <c r="I106" s="108" t="s">
        <v>59</v>
      </c>
      <c r="J106" s="111">
        <v>45440</v>
      </c>
    </row>
    <row r="107" spans="1:10" ht="14.4">
      <c r="A107" s="108" t="s">
        <v>65</v>
      </c>
      <c r="B107" s="108" t="s">
        <v>155</v>
      </c>
      <c r="C107" s="108" t="s">
        <v>67</v>
      </c>
      <c r="D107" s="108" t="s">
        <v>68</v>
      </c>
      <c r="E107" s="108" t="s">
        <v>61</v>
      </c>
      <c r="F107" s="109">
        <v>1008633</v>
      </c>
      <c r="G107" s="110">
        <v>700000</v>
      </c>
      <c r="H107" s="108" t="s">
        <v>64</v>
      </c>
      <c r="I107" s="108" t="s">
        <v>59</v>
      </c>
      <c r="J107" s="111">
        <v>45442</v>
      </c>
    </row>
    <row r="108" spans="1:10" ht="14.4">
      <c r="A108" s="108" t="s">
        <v>65</v>
      </c>
      <c r="B108" s="108" t="s">
        <v>155</v>
      </c>
      <c r="C108" s="108" t="s">
        <v>67</v>
      </c>
      <c r="D108" s="108" t="s">
        <v>68</v>
      </c>
      <c r="E108" s="108" t="s">
        <v>66</v>
      </c>
      <c r="F108" s="109">
        <v>1008443</v>
      </c>
      <c r="G108" s="110">
        <v>35000</v>
      </c>
      <c r="H108" s="108" t="s">
        <v>64</v>
      </c>
      <c r="I108" s="108" t="s">
        <v>59</v>
      </c>
      <c r="J108" s="111">
        <v>45435</v>
      </c>
    </row>
    <row r="109" spans="1:10" ht="14.4">
      <c r="A109" s="108" t="s">
        <v>65</v>
      </c>
      <c r="B109" s="108" t="s">
        <v>155</v>
      </c>
      <c r="C109" s="108" t="s">
        <v>67</v>
      </c>
      <c r="D109" s="108" t="s">
        <v>68</v>
      </c>
      <c r="E109" s="108" t="s">
        <v>61</v>
      </c>
      <c r="F109" s="109">
        <v>1008568</v>
      </c>
      <c r="G109" s="110">
        <v>520000</v>
      </c>
      <c r="H109" s="108" t="s">
        <v>64</v>
      </c>
      <c r="I109" s="108" t="s">
        <v>59</v>
      </c>
      <c r="J109" s="111">
        <v>45441</v>
      </c>
    </row>
    <row r="110" spans="1:10" ht="14.4">
      <c r="A110" s="108" t="s">
        <v>65</v>
      </c>
      <c r="B110" s="108" t="s">
        <v>155</v>
      </c>
      <c r="C110" s="108" t="s">
        <v>67</v>
      </c>
      <c r="D110" s="108" t="s">
        <v>68</v>
      </c>
      <c r="E110" s="108" t="s">
        <v>66</v>
      </c>
      <c r="F110" s="109">
        <v>1007492</v>
      </c>
      <c r="G110" s="110">
        <v>150000</v>
      </c>
      <c r="H110" s="108" t="s">
        <v>64</v>
      </c>
      <c r="I110" s="108" t="s">
        <v>59</v>
      </c>
      <c r="J110" s="111">
        <v>45420</v>
      </c>
    </row>
    <row r="111" spans="1:10" ht="14.4">
      <c r="A111" s="108" t="s">
        <v>65</v>
      </c>
      <c r="B111" s="108" t="s">
        <v>155</v>
      </c>
      <c r="C111" s="108" t="s">
        <v>67</v>
      </c>
      <c r="D111" s="108" t="s">
        <v>87</v>
      </c>
      <c r="E111" s="108" t="s">
        <v>86</v>
      </c>
      <c r="F111" s="109">
        <v>1007289</v>
      </c>
      <c r="G111" s="110">
        <v>816000</v>
      </c>
      <c r="H111" s="108" t="s">
        <v>64</v>
      </c>
      <c r="I111" s="108" t="s">
        <v>59</v>
      </c>
      <c r="J111" s="111">
        <v>45413</v>
      </c>
    </row>
    <row r="112" spans="1:10" ht="14.4">
      <c r="A112" s="108" t="s">
        <v>65</v>
      </c>
      <c r="B112" s="108" t="s">
        <v>155</v>
      </c>
      <c r="C112" s="108" t="s">
        <v>67</v>
      </c>
      <c r="D112" s="108" t="s">
        <v>68</v>
      </c>
      <c r="E112" s="108" t="s">
        <v>61</v>
      </c>
      <c r="F112" s="109">
        <v>1007536</v>
      </c>
      <c r="G112" s="110">
        <v>560000</v>
      </c>
      <c r="H112" s="108" t="s">
        <v>64</v>
      </c>
      <c r="I112" s="108" t="s">
        <v>59</v>
      </c>
      <c r="J112" s="111">
        <v>45421</v>
      </c>
    </row>
    <row r="113" spans="1:10" ht="14.4">
      <c r="A113" s="108" t="s">
        <v>65</v>
      </c>
      <c r="B113" s="108" t="s">
        <v>155</v>
      </c>
      <c r="C113" s="108" t="s">
        <v>67</v>
      </c>
      <c r="D113" s="108" t="s">
        <v>68</v>
      </c>
      <c r="E113" s="108" t="s">
        <v>66</v>
      </c>
      <c r="F113" s="109">
        <v>1007539</v>
      </c>
      <c r="G113" s="110">
        <v>348500</v>
      </c>
      <c r="H113" s="108" t="s">
        <v>64</v>
      </c>
      <c r="I113" s="108" t="s">
        <v>59</v>
      </c>
      <c r="J113" s="111">
        <v>45421</v>
      </c>
    </row>
    <row r="114" spans="1:10" ht="14.4">
      <c r="A114" s="108" t="s">
        <v>65</v>
      </c>
      <c r="B114" s="108" t="s">
        <v>155</v>
      </c>
      <c r="C114" s="108" t="s">
        <v>67</v>
      </c>
      <c r="D114" s="108" t="s">
        <v>68</v>
      </c>
      <c r="E114" s="108" t="s">
        <v>61</v>
      </c>
      <c r="F114" s="109">
        <v>1007581</v>
      </c>
      <c r="G114" s="110">
        <v>1395000</v>
      </c>
      <c r="H114" s="108" t="s">
        <v>64</v>
      </c>
      <c r="I114" s="108" t="s">
        <v>59</v>
      </c>
      <c r="J114" s="111">
        <v>45422</v>
      </c>
    </row>
    <row r="115" spans="1:10" ht="14.4">
      <c r="A115" s="108" t="s">
        <v>65</v>
      </c>
      <c r="B115" s="108" t="s">
        <v>155</v>
      </c>
      <c r="C115" s="108" t="s">
        <v>67</v>
      </c>
      <c r="D115" s="108" t="s">
        <v>68</v>
      </c>
      <c r="E115" s="108" t="s">
        <v>61</v>
      </c>
      <c r="F115" s="109">
        <v>1008282</v>
      </c>
      <c r="G115" s="110">
        <v>510000</v>
      </c>
      <c r="H115" s="108" t="s">
        <v>64</v>
      </c>
      <c r="I115" s="108" t="s">
        <v>59</v>
      </c>
      <c r="J115" s="111">
        <v>45429</v>
      </c>
    </row>
    <row r="116" spans="1:10" ht="14.4">
      <c r="A116" s="108" t="s">
        <v>65</v>
      </c>
      <c r="B116" s="108" t="s">
        <v>155</v>
      </c>
      <c r="C116" s="108" t="s">
        <v>67</v>
      </c>
      <c r="D116" s="108" t="s">
        <v>68</v>
      </c>
      <c r="E116" s="108" t="s">
        <v>61</v>
      </c>
      <c r="F116" s="109">
        <v>1008651</v>
      </c>
      <c r="G116" s="110">
        <v>320000</v>
      </c>
      <c r="H116" s="108" t="s">
        <v>64</v>
      </c>
      <c r="I116" s="108" t="s">
        <v>59</v>
      </c>
      <c r="J116" s="111">
        <v>45443</v>
      </c>
    </row>
    <row r="117" spans="1:10" ht="14.4">
      <c r="A117" s="108" t="s">
        <v>65</v>
      </c>
      <c r="B117" s="108" t="s">
        <v>155</v>
      </c>
      <c r="C117" s="108" t="s">
        <v>67</v>
      </c>
      <c r="D117" s="108" t="s">
        <v>68</v>
      </c>
      <c r="E117" s="108" t="s">
        <v>66</v>
      </c>
      <c r="F117" s="109">
        <v>1007610</v>
      </c>
      <c r="G117" s="110">
        <v>320000</v>
      </c>
      <c r="H117" s="108" t="s">
        <v>64</v>
      </c>
      <c r="I117" s="108" t="s">
        <v>59</v>
      </c>
      <c r="J117" s="111">
        <v>45425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4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14</v>
      </c>
    </row>
    <row r="2" spans="1:12" ht="14.4">
      <c r="A2" s="112" t="s">
        <v>69</v>
      </c>
      <c r="B2" s="112" t="s">
        <v>149</v>
      </c>
      <c r="C2" s="112" t="s">
        <v>128</v>
      </c>
      <c r="D2" s="112" t="s">
        <v>127</v>
      </c>
      <c r="E2" s="113">
        <v>1008292</v>
      </c>
      <c r="F2" s="114">
        <v>285388</v>
      </c>
      <c r="G2" s="115">
        <v>45429</v>
      </c>
      <c r="H2" s="112" t="s">
        <v>129</v>
      </c>
    </row>
    <row r="3" spans="1:12" ht="57.6">
      <c r="A3" s="112" t="s">
        <v>55</v>
      </c>
      <c r="B3" s="112" t="s">
        <v>150</v>
      </c>
      <c r="C3" s="112" t="s">
        <v>137</v>
      </c>
      <c r="D3" s="112" t="s">
        <v>136</v>
      </c>
      <c r="E3" s="113">
        <v>1008414</v>
      </c>
      <c r="F3" s="114">
        <v>900000</v>
      </c>
      <c r="G3" s="115">
        <v>45434</v>
      </c>
      <c r="H3" s="112" t="s">
        <v>138</v>
      </c>
    </row>
    <row r="4" spans="1:12" ht="14.4">
      <c r="A4" s="112" t="s">
        <v>55</v>
      </c>
      <c r="B4" s="112" t="s">
        <v>150</v>
      </c>
      <c r="C4" s="112" t="s">
        <v>134</v>
      </c>
      <c r="D4" s="112" t="s">
        <v>85</v>
      </c>
      <c r="E4" s="113">
        <v>1007287</v>
      </c>
      <c r="F4" s="114">
        <v>3092250</v>
      </c>
      <c r="G4" s="115">
        <v>45413</v>
      </c>
      <c r="H4" s="112" t="s">
        <v>135</v>
      </c>
    </row>
    <row r="5" spans="1:12" ht="14.4">
      <c r="A5" s="112" t="s">
        <v>55</v>
      </c>
      <c r="B5" s="112" t="s">
        <v>150</v>
      </c>
      <c r="C5" s="112" t="s">
        <v>128</v>
      </c>
      <c r="D5" s="112" t="s">
        <v>132</v>
      </c>
      <c r="E5" s="113">
        <v>1007460</v>
      </c>
      <c r="F5" s="114">
        <v>424000</v>
      </c>
      <c r="G5" s="115">
        <v>45419</v>
      </c>
      <c r="H5" s="112" t="s">
        <v>133</v>
      </c>
    </row>
    <row r="6" spans="1:12" ht="14.4">
      <c r="A6" s="112" t="s">
        <v>55</v>
      </c>
      <c r="B6" s="112" t="s">
        <v>150</v>
      </c>
      <c r="C6" s="112" t="s">
        <v>119</v>
      </c>
      <c r="D6" s="112" t="s">
        <v>130</v>
      </c>
      <c r="E6" s="113">
        <v>1008644</v>
      </c>
      <c r="F6" s="114">
        <v>1190000</v>
      </c>
      <c r="G6" s="115">
        <v>45442</v>
      </c>
      <c r="H6" s="112" t="s">
        <v>131</v>
      </c>
    </row>
    <row r="7" spans="1:12" ht="14.4">
      <c r="A7" s="112" t="s">
        <v>72</v>
      </c>
      <c r="B7" s="112" t="s">
        <v>151</v>
      </c>
      <c r="C7" s="112" t="s">
        <v>134</v>
      </c>
      <c r="D7" s="112" t="s">
        <v>139</v>
      </c>
      <c r="E7" s="113">
        <v>1008637</v>
      </c>
      <c r="F7" s="114">
        <v>2000000</v>
      </c>
      <c r="G7" s="115">
        <v>45442</v>
      </c>
      <c r="H7" s="112" t="s">
        <v>140</v>
      </c>
    </row>
    <row r="8" spans="1:12" ht="43.2">
      <c r="A8" s="112" t="s">
        <v>83</v>
      </c>
      <c r="B8" s="112" t="s">
        <v>152</v>
      </c>
      <c r="C8" s="112" t="s">
        <v>144</v>
      </c>
      <c r="D8" s="112" t="s">
        <v>143</v>
      </c>
      <c r="E8" s="113">
        <v>1007294</v>
      </c>
      <c r="F8" s="114">
        <v>1854200</v>
      </c>
      <c r="G8" s="115">
        <v>45413</v>
      </c>
      <c r="H8" s="112" t="s">
        <v>145</v>
      </c>
    </row>
    <row r="9" spans="1:12" ht="14.4">
      <c r="A9" s="112" t="s">
        <v>83</v>
      </c>
      <c r="B9" s="112" t="s">
        <v>152</v>
      </c>
      <c r="C9" s="112" t="s">
        <v>128</v>
      </c>
      <c r="D9" s="112" t="s">
        <v>141</v>
      </c>
      <c r="E9" s="113">
        <v>1008683</v>
      </c>
      <c r="F9" s="114">
        <v>160000</v>
      </c>
      <c r="G9" s="115">
        <v>45443</v>
      </c>
      <c r="H9" s="112" t="s">
        <v>142</v>
      </c>
    </row>
    <row r="10" spans="1:12" ht="28.8">
      <c r="A10" s="112" t="s">
        <v>100</v>
      </c>
      <c r="B10" s="112" t="s">
        <v>153</v>
      </c>
      <c r="C10" s="112" t="s">
        <v>125</v>
      </c>
      <c r="D10" s="112" t="s">
        <v>101</v>
      </c>
      <c r="E10" s="113">
        <v>1007398</v>
      </c>
      <c r="F10" s="114">
        <v>39000000</v>
      </c>
      <c r="G10" s="115">
        <v>45418</v>
      </c>
      <c r="H10" s="112" t="s">
        <v>126</v>
      </c>
    </row>
    <row r="11" spans="1:12" ht="14.4">
      <c r="A11" s="112" t="s">
        <v>76</v>
      </c>
      <c r="B11" s="112" t="s">
        <v>154</v>
      </c>
      <c r="C11" s="112" t="s">
        <v>128</v>
      </c>
      <c r="D11" s="112" t="s">
        <v>147</v>
      </c>
      <c r="E11" s="113">
        <v>1008576</v>
      </c>
      <c r="F11" s="114">
        <v>328000</v>
      </c>
      <c r="G11" s="115">
        <v>45441</v>
      </c>
      <c r="H11" s="112" t="s">
        <v>129</v>
      </c>
    </row>
    <row r="12" spans="1:12" ht="14.4">
      <c r="A12" s="112" t="s">
        <v>76</v>
      </c>
      <c r="B12" s="112" t="s">
        <v>154</v>
      </c>
      <c r="C12" s="112" t="s">
        <v>128</v>
      </c>
      <c r="D12" s="112" t="s">
        <v>146</v>
      </c>
      <c r="E12" s="113">
        <v>1008616</v>
      </c>
      <c r="F12" s="114">
        <v>45000</v>
      </c>
      <c r="G12" s="115">
        <v>45442</v>
      </c>
      <c r="H12" s="112" t="s">
        <v>129</v>
      </c>
    </row>
    <row r="13" spans="1:12" ht="14.4">
      <c r="A13" s="112" t="s">
        <v>65</v>
      </c>
      <c r="B13" s="112" t="s">
        <v>155</v>
      </c>
      <c r="C13" s="112" t="s">
        <v>134</v>
      </c>
      <c r="D13" s="112" t="s">
        <v>79</v>
      </c>
      <c r="E13" s="113">
        <v>1007540</v>
      </c>
      <c r="F13" s="114">
        <v>900000</v>
      </c>
      <c r="G13" s="115">
        <v>45421</v>
      </c>
      <c r="H13" s="112" t="s">
        <v>135</v>
      </c>
    </row>
    <row r="14" spans="1:12" ht="14.4">
      <c r="A14" s="112" t="s">
        <v>65</v>
      </c>
      <c r="B14" s="112" t="s">
        <v>155</v>
      </c>
      <c r="C14" s="112" t="s">
        <v>134</v>
      </c>
      <c r="D14" s="112" t="s">
        <v>93</v>
      </c>
      <c r="E14" s="113">
        <v>1007611</v>
      </c>
      <c r="F14" s="114">
        <v>862500</v>
      </c>
      <c r="G14" s="115">
        <v>45425</v>
      </c>
      <c r="H14" s="112" t="s">
        <v>135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3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130</v>
      </c>
    </row>
    <row r="2" spans="1:12" ht="12.75" customHeight="1">
      <c r="A2" s="116" t="s">
        <v>88</v>
      </c>
      <c r="B2" s="116" t="s">
        <v>148</v>
      </c>
      <c r="C2" s="117">
        <v>544950</v>
      </c>
      <c r="D2" s="118">
        <v>45414</v>
      </c>
      <c r="E2" s="116" t="s">
        <v>156</v>
      </c>
    </row>
    <row r="3" spans="1:12" ht="12.75" customHeight="1">
      <c r="A3" s="116" t="s">
        <v>69</v>
      </c>
      <c r="B3" s="116" t="s">
        <v>149</v>
      </c>
      <c r="C3" s="117">
        <v>615000</v>
      </c>
      <c r="D3" s="118">
        <v>45422</v>
      </c>
      <c r="E3" s="116" t="s">
        <v>157</v>
      </c>
    </row>
    <row r="4" spans="1:12" ht="12.75" customHeight="1">
      <c r="A4" s="116" t="s">
        <v>69</v>
      </c>
      <c r="B4" s="116" t="s">
        <v>149</v>
      </c>
      <c r="C4" s="117">
        <v>285388</v>
      </c>
      <c r="D4" s="118">
        <v>45429</v>
      </c>
      <c r="E4" s="116" t="s">
        <v>158</v>
      </c>
    </row>
    <row r="5" spans="1:12" ht="12.75" customHeight="1">
      <c r="A5" s="116" t="s">
        <v>69</v>
      </c>
      <c r="B5" s="116" t="s">
        <v>149</v>
      </c>
      <c r="C5" s="117">
        <v>3682770</v>
      </c>
      <c r="D5" s="118">
        <v>45436</v>
      </c>
      <c r="E5" s="116" t="s">
        <v>156</v>
      </c>
    </row>
    <row r="6" spans="1:12" ht="12.75" customHeight="1">
      <c r="A6" s="116" t="s">
        <v>69</v>
      </c>
      <c r="B6" s="116" t="s">
        <v>149</v>
      </c>
      <c r="C6" s="117">
        <v>570000</v>
      </c>
      <c r="D6" s="118">
        <v>45435</v>
      </c>
      <c r="E6" s="116" t="s">
        <v>157</v>
      </c>
    </row>
    <row r="7" spans="1:12" ht="12.75" customHeight="1">
      <c r="A7" s="116" t="s">
        <v>69</v>
      </c>
      <c r="B7" s="116" t="s">
        <v>149</v>
      </c>
      <c r="C7" s="117">
        <v>90000</v>
      </c>
      <c r="D7" s="118">
        <v>45435</v>
      </c>
      <c r="E7" s="116" t="s">
        <v>157</v>
      </c>
    </row>
    <row r="8" spans="1:12" ht="12.75" customHeight="1">
      <c r="A8" s="116" t="s">
        <v>69</v>
      </c>
      <c r="B8" s="116" t="s">
        <v>149</v>
      </c>
      <c r="C8" s="117">
        <v>3454245</v>
      </c>
      <c r="D8" s="118">
        <v>45432</v>
      </c>
      <c r="E8" s="116" t="s">
        <v>156</v>
      </c>
    </row>
    <row r="9" spans="1:12" ht="12.75" customHeight="1">
      <c r="A9" s="116" t="s">
        <v>69</v>
      </c>
      <c r="B9" s="116" t="s">
        <v>149</v>
      </c>
      <c r="C9" s="117">
        <v>3500000</v>
      </c>
      <c r="D9" s="118">
        <v>45435</v>
      </c>
      <c r="E9" s="116" t="s">
        <v>157</v>
      </c>
    </row>
    <row r="10" spans="1:12" ht="12.75" customHeight="1">
      <c r="A10" s="116" t="s">
        <v>69</v>
      </c>
      <c r="B10" s="116" t="s">
        <v>149</v>
      </c>
      <c r="C10" s="117">
        <v>520000</v>
      </c>
      <c r="D10" s="118">
        <v>45443</v>
      </c>
      <c r="E10" s="116" t="s">
        <v>157</v>
      </c>
    </row>
    <row r="11" spans="1:12" ht="12.75" customHeight="1">
      <c r="A11" s="116" t="s">
        <v>69</v>
      </c>
      <c r="B11" s="116" t="s">
        <v>149</v>
      </c>
      <c r="C11" s="117">
        <v>329000</v>
      </c>
      <c r="D11" s="118">
        <v>45434</v>
      </c>
      <c r="E11" s="116" t="s">
        <v>157</v>
      </c>
    </row>
    <row r="12" spans="1:12" ht="12.75" customHeight="1">
      <c r="A12" s="116" t="s">
        <v>69</v>
      </c>
      <c r="B12" s="116" t="s">
        <v>149</v>
      </c>
      <c r="C12" s="117">
        <v>440000</v>
      </c>
      <c r="D12" s="118">
        <v>45420</v>
      </c>
      <c r="E12" s="116" t="s">
        <v>157</v>
      </c>
    </row>
    <row r="13" spans="1:12" ht="14.4">
      <c r="A13" s="116" t="s">
        <v>69</v>
      </c>
      <c r="B13" s="116" t="s">
        <v>149</v>
      </c>
      <c r="C13" s="117">
        <v>555000</v>
      </c>
      <c r="D13" s="118">
        <v>45418</v>
      </c>
      <c r="E13" s="116" t="s">
        <v>157</v>
      </c>
    </row>
    <row r="14" spans="1:12" ht="14.4">
      <c r="A14" s="116" t="s">
        <v>69</v>
      </c>
      <c r="B14" s="116" t="s">
        <v>149</v>
      </c>
      <c r="C14" s="117">
        <v>375000</v>
      </c>
      <c r="D14" s="118">
        <v>45425</v>
      </c>
      <c r="E14" s="116" t="s">
        <v>157</v>
      </c>
    </row>
    <row r="15" spans="1:12" ht="14.4">
      <c r="A15" s="116" t="s">
        <v>69</v>
      </c>
      <c r="B15" s="116" t="s">
        <v>149</v>
      </c>
      <c r="C15" s="117">
        <v>2850000</v>
      </c>
      <c r="D15" s="118">
        <v>45433</v>
      </c>
      <c r="E15" s="116" t="s">
        <v>157</v>
      </c>
    </row>
    <row r="16" spans="1:12" ht="14.4">
      <c r="A16" s="116" t="s">
        <v>69</v>
      </c>
      <c r="B16" s="116" t="s">
        <v>149</v>
      </c>
      <c r="C16" s="117">
        <v>750000</v>
      </c>
      <c r="D16" s="118">
        <v>45433</v>
      </c>
      <c r="E16" s="116" t="s">
        <v>157</v>
      </c>
    </row>
    <row r="17" spans="1:5" ht="14.4">
      <c r="A17" s="116" t="s">
        <v>69</v>
      </c>
      <c r="B17" s="116" t="s">
        <v>149</v>
      </c>
      <c r="C17" s="117">
        <v>495000</v>
      </c>
      <c r="D17" s="118">
        <v>45428</v>
      </c>
      <c r="E17" s="116" t="s">
        <v>157</v>
      </c>
    </row>
    <row r="18" spans="1:5" ht="14.4">
      <c r="A18" s="116" t="s">
        <v>69</v>
      </c>
      <c r="B18" s="116" t="s">
        <v>149</v>
      </c>
      <c r="C18" s="117">
        <v>1225000</v>
      </c>
      <c r="D18" s="118">
        <v>45427</v>
      </c>
      <c r="E18" s="116" t="s">
        <v>157</v>
      </c>
    </row>
    <row r="19" spans="1:5" ht="14.4">
      <c r="A19" s="116" t="s">
        <v>69</v>
      </c>
      <c r="B19" s="116" t="s">
        <v>149</v>
      </c>
      <c r="C19" s="117">
        <v>800000</v>
      </c>
      <c r="D19" s="118">
        <v>45441</v>
      </c>
      <c r="E19" s="116" t="s">
        <v>157</v>
      </c>
    </row>
    <row r="20" spans="1:5" ht="14.4">
      <c r="A20" s="116" t="s">
        <v>69</v>
      </c>
      <c r="B20" s="116" t="s">
        <v>149</v>
      </c>
      <c r="C20" s="117">
        <v>606900</v>
      </c>
      <c r="D20" s="118">
        <v>45415</v>
      </c>
      <c r="E20" s="116" t="s">
        <v>156</v>
      </c>
    </row>
    <row r="21" spans="1:5" ht="14.4">
      <c r="A21" s="116" t="s">
        <v>69</v>
      </c>
      <c r="B21" s="116" t="s">
        <v>149</v>
      </c>
      <c r="C21" s="117">
        <v>2307150</v>
      </c>
      <c r="D21" s="118">
        <v>45422</v>
      </c>
      <c r="E21" s="116" t="s">
        <v>156</v>
      </c>
    </row>
    <row r="22" spans="1:5" ht="14.4">
      <c r="A22" s="116" t="s">
        <v>55</v>
      </c>
      <c r="B22" s="116" t="s">
        <v>150</v>
      </c>
      <c r="C22" s="117">
        <v>950000</v>
      </c>
      <c r="D22" s="118">
        <v>45413</v>
      </c>
      <c r="E22" s="116" t="s">
        <v>157</v>
      </c>
    </row>
    <row r="23" spans="1:5" ht="14.4">
      <c r="A23" s="116" t="s">
        <v>55</v>
      </c>
      <c r="B23" s="116" t="s">
        <v>150</v>
      </c>
      <c r="C23" s="117">
        <v>424000</v>
      </c>
      <c r="D23" s="118">
        <v>45419</v>
      </c>
      <c r="E23" s="116" t="s">
        <v>156</v>
      </c>
    </row>
    <row r="24" spans="1:5" ht="14.4">
      <c r="A24" s="116" t="s">
        <v>55</v>
      </c>
      <c r="B24" s="116" t="s">
        <v>150</v>
      </c>
      <c r="C24" s="117">
        <v>391000</v>
      </c>
      <c r="D24" s="118">
        <v>45436</v>
      </c>
      <c r="E24" s="116" t="s">
        <v>156</v>
      </c>
    </row>
    <row r="25" spans="1:5" ht="14.4">
      <c r="A25" s="116" t="s">
        <v>55</v>
      </c>
      <c r="B25" s="116" t="s">
        <v>150</v>
      </c>
      <c r="C25" s="117">
        <v>398000</v>
      </c>
      <c r="D25" s="118">
        <v>45415</v>
      </c>
      <c r="E25" s="116" t="s">
        <v>156</v>
      </c>
    </row>
    <row r="26" spans="1:5" ht="14.4">
      <c r="A26" s="116" t="s">
        <v>55</v>
      </c>
      <c r="B26" s="116" t="s">
        <v>150</v>
      </c>
      <c r="C26" s="117">
        <v>1113000</v>
      </c>
      <c r="D26" s="118">
        <v>45429</v>
      </c>
      <c r="E26" s="116" t="s">
        <v>157</v>
      </c>
    </row>
    <row r="27" spans="1:5" ht="14.4">
      <c r="A27" s="116" t="s">
        <v>55</v>
      </c>
      <c r="B27" s="116" t="s">
        <v>150</v>
      </c>
      <c r="C27" s="117">
        <v>844958</v>
      </c>
      <c r="D27" s="118">
        <v>45426</v>
      </c>
      <c r="E27" s="116" t="s">
        <v>156</v>
      </c>
    </row>
    <row r="28" spans="1:5" ht="14.4">
      <c r="A28" s="116" t="s">
        <v>55</v>
      </c>
      <c r="B28" s="116" t="s">
        <v>150</v>
      </c>
      <c r="C28" s="117">
        <v>444675</v>
      </c>
      <c r="D28" s="118">
        <v>45443</v>
      </c>
      <c r="E28" s="116" t="s">
        <v>156</v>
      </c>
    </row>
    <row r="29" spans="1:5" ht="14.4">
      <c r="A29" s="116" t="s">
        <v>55</v>
      </c>
      <c r="B29" s="116" t="s">
        <v>150</v>
      </c>
      <c r="C29" s="117">
        <v>440000</v>
      </c>
      <c r="D29" s="118">
        <v>45414</v>
      </c>
      <c r="E29" s="116" t="s">
        <v>156</v>
      </c>
    </row>
    <row r="30" spans="1:5" ht="14.4">
      <c r="A30" s="116" t="s">
        <v>55</v>
      </c>
      <c r="B30" s="116" t="s">
        <v>150</v>
      </c>
      <c r="C30" s="117">
        <v>1050000</v>
      </c>
      <c r="D30" s="118">
        <v>45440</v>
      </c>
      <c r="E30" s="116" t="s">
        <v>157</v>
      </c>
    </row>
    <row r="31" spans="1:5" ht="14.4">
      <c r="A31" s="116" t="s">
        <v>55</v>
      </c>
      <c r="B31" s="116" t="s">
        <v>150</v>
      </c>
      <c r="C31" s="117">
        <v>989000</v>
      </c>
      <c r="D31" s="118">
        <v>45426</v>
      </c>
      <c r="E31" s="116" t="s">
        <v>157</v>
      </c>
    </row>
    <row r="32" spans="1:5" ht="14.4">
      <c r="A32" s="116" t="s">
        <v>55</v>
      </c>
      <c r="B32" s="116" t="s">
        <v>150</v>
      </c>
      <c r="C32" s="117">
        <v>1450000</v>
      </c>
      <c r="D32" s="118">
        <v>45442</v>
      </c>
      <c r="E32" s="116" t="s">
        <v>157</v>
      </c>
    </row>
    <row r="33" spans="1:5" ht="14.4">
      <c r="A33" s="116" t="s">
        <v>55</v>
      </c>
      <c r="B33" s="116" t="s">
        <v>150</v>
      </c>
      <c r="C33" s="117">
        <v>2340000</v>
      </c>
      <c r="D33" s="118">
        <v>45442</v>
      </c>
      <c r="E33" s="116" t="s">
        <v>157</v>
      </c>
    </row>
    <row r="34" spans="1:5" ht="14.4">
      <c r="A34" s="116" t="s">
        <v>55</v>
      </c>
      <c r="B34" s="116" t="s">
        <v>150</v>
      </c>
      <c r="C34" s="117">
        <v>843197</v>
      </c>
      <c r="D34" s="118">
        <v>45433</v>
      </c>
      <c r="E34" s="116" t="s">
        <v>156</v>
      </c>
    </row>
    <row r="35" spans="1:5" ht="14.4">
      <c r="A35" s="116" t="s">
        <v>55</v>
      </c>
      <c r="B35" s="116" t="s">
        <v>150</v>
      </c>
      <c r="C35" s="117">
        <v>765000</v>
      </c>
      <c r="D35" s="118">
        <v>45443</v>
      </c>
      <c r="E35" s="116" t="s">
        <v>157</v>
      </c>
    </row>
    <row r="36" spans="1:5" ht="14.4">
      <c r="A36" s="116" t="s">
        <v>55</v>
      </c>
      <c r="B36" s="116" t="s">
        <v>150</v>
      </c>
      <c r="C36" s="117">
        <v>199000</v>
      </c>
      <c r="D36" s="118">
        <v>45433</v>
      </c>
      <c r="E36" s="116" t="s">
        <v>157</v>
      </c>
    </row>
    <row r="37" spans="1:5" ht="14.4">
      <c r="A37" s="116" t="s">
        <v>55</v>
      </c>
      <c r="B37" s="116" t="s">
        <v>150</v>
      </c>
      <c r="C37" s="117">
        <v>440000</v>
      </c>
      <c r="D37" s="118">
        <v>45433</v>
      </c>
      <c r="E37" s="116" t="s">
        <v>157</v>
      </c>
    </row>
    <row r="38" spans="1:5" ht="14.4">
      <c r="A38" s="116" t="s">
        <v>55</v>
      </c>
      <c r="B38" s="116" t="s">
        <v>150</v>
      </c>
      <c r="C38" s="117">
        <v>315000</v>
      </c>
      <c r="D38" s="118">
        <v>45433</v>
      </c>
      <c r="E38" s="116" t="s">
        <v>157</v>
      </c>
    </row>
    <row r="39" spans="1:5" ht="14.4">
      <c r="A39" s="116" t="s">
        <v>55</v>
      </c>
      <c r="B39" s="116" t="s">
        <v>150</v>
      </c>
      <c r="C39" s="117">
        <v>505990</v>
      </c>
      <c r="D39" s="118">
        <v>45433</v>
      </c>
      <c r="E39" s="116" t="s">
        <v>156</v>
      </c>
    </row>
    <row r="40" spans="1:5" ht="14.4">
      <c r="A40" s="116" t="s">
        <v>55</v>
      </c>
      <c r="B40" s="116" t="s">
        <v>150</v>
      </c>
      <c r="C40" s="117">
        <v>424000</v>
      </c>
      <c r="D40" s="118">
        <v>45419</v>
      </c>
      <c r="E40" s="116" t="s">
        <v>158</v>
      </c>
    </row>
    <row r="41" spans="1:5" ht="14.4">
      <c r="A41" s="116" t="s">
        <v>55</v>
      </c>
      <c r="B41" s="116" t="s">
        <v>150</v>
      </c>
      <c r="C41" s="117">
        <v>2300000</v>
      </c>
      <c r="D41" s="118">
        <v>45436</v>
      </c>
      <c r="E41" s="116" t="s">
        <v>157</v>
      </c>
    </row>
    <row r="42" spans="1:5" ht="14.4">
      <c r="A42" s="116" t="s">
        <v>55</v>
      </c>
      <c r="B42" s="116" t="s">
        <v>150</v>
      </c>
      <c r="C42" s="117">
        <v>715000</v>
      </c>
      <c r="D42" s="118">
        <v>45440</v>
      </c>
      <c r="E42" s="116" t="s">
        <v>157</v>
      </c>
    </row>
    <row r="43" spans="1:5" ht="14.4">
      <c r="A43" s="116" t="s">
        <v>55</v>
      </c>
      <c r="B43" s="116" t="s">
        <v>150</v>
      </c>
      <c r="C43" s="117">
        <v>914970</v>
      </c>
      <c r="D43" s="118">
        <v>45427</v>
      </c>
      <c r="E43" s="116" t="s">
        <v>156</v>
      </c>
    </row>
    <row r="44" spans="1:5" ht="14.4">
      <c r="A44" s="116" t="s">
        <v>55</v>
      </c>
      <c r="B44" s="116" t="s">
        <v>150</v>
      </c>
      <c r="C44" s="117">
        <v>1350000</v>
      </c>
      <c r="D44" s="118">
        <v>45429</v>
      </c>
      <c r="E44" s="116" t="s">
        <v>157</v>
      </c>
    </row>
    <row r="45" spans="1:5" ht="14.4">
      <c r="A45" s="116" t="s">
        <v>55</v>
      </c>
      <c r="B45" s="116" t="s">
        <v>150</v>
      </c>
      <c r="C45" s="117">
        <v>834888</v>
      </c>
      <c r="D45" s="118">
        <v>45429</v>
      </c>
      <c r="E45" s="116" t="s">
        <v>156</v>
      </c>
    </row>
    <row r="46" spans="1:5" ht="14.4">
      <c r="A46" s="116" t="s">
        <v>55</v>
      </c>
      <c r="B46" s="116" t="s">
        <v>150</v>
      </c>
      <c r="C46" s="117">
        <v>900000</v>
      </c>
      <c r="D46" s="118">
        <v>45434</v>
      </c>
      <c r="E46" s="116" t="s">
        <v>158</v>
      </c>
    </row>
    <row r="47" spans="1:5" ht="14.4">
      <c r="A47" s="116" t="s">
        <v>55</v>
      </c>
      <c r="B47" s="116" t="s">
        <v>150</v>
      </c>
      <c r="C47" s="117">
        <v>2250000</v>
      </c>
      <c r="D47" s="118">
        <v>45426</v>
      </c>
      <c r="E47" s="116" t="s">
        <v>157</v>
      </c>
    </row>
    <row r="48" spans="1:5" ht="14.4">
      <c r="A48" s="116" t="s">
        <v>55</v>
      </c>
      <c r="B48" s="116" t="s">
        <v>150</v>
      </c>
      <c r="C48" s="117">
        <v>447000</v>
      </c>
      <c r="D48" s="118">
        <v>45429</v>
      </c>
      <c r="E48" s="116" t="s">
        <v>156</v>
      </c>
    </row>
    <row r="49" spans="1:5" ht="14.4">
      <c r="A49" s="116" t="s">
        <v>55</v>
      </c>
      <c r="B49" s="116" t="s">
        <v>150</v>
      </c>
      <c r="C49" s="117">
        <v>449990</v>
      </c>
      <c r="D49" s="118">
        <v>45427</v>
      </c>
      <c r="E49" s="116" t="s">
        <v>156</v>
      </c>
    </row>
    <row r="50" spans="1:5" ht="14.4">
      <c r="A50" s="116" t="s">
        <v>55</v>
      </c>
      <c r="B50" s="116" t="s">
        <v>150</v>
      </c>
      <c r="C50" s="117">
        <v>469990</v>
      </c>
      <c r="D50" s="118">
        <v>45427</v>
      </c>
      <c r="E50" s="116" t="s">
        <v>156</v>
      </c>
    </row>
    <row r="51" spans="1:5" ht="14.4">
      <c r="A51" s="116" t="s">
        <v>55</v>
      </c>
      <c r="B51" s="116" t="s">
        <v>150</v>
      </c>
      <c r="C51" s="117">
        <v>1175000</v>
      </c>
      <c r="D51" s="118">
        <v>45432</v>
      </c>
      <c r="E51" s="116" t="s">
        <v>157</v>
      </c>
    </row>
    <row r="52" spans="1:5" ht="14.4">
      <c r="A52" s="116" t="s">
        <v>55</v>
      </c>
      <c r="B52" s="116" t="s">
        <v>150</v>
      </c>
      <c r="C52" s="117">
        <v>460000</v>
      </c>
      <c r="D52" s="118">
        <v>45427</v>
      </c>
      <c r="E52" s="116" t="s">
        <v>156</v>
      </c>
    </row>
    <row r="53" spans="1:5" ht="14.4">
      <c r="A53" s="116" t="s">
        <v>55</v>
      </c>
      <c r="B53" s="116" t="s">
        <v>150</v>
      </c>
      <c r="C53" s="117">
        <v>5640000</v>
      </c>
      <c r="D53" s="118">
        <v>45436</v>
      </c>
      <c r="E53" s="116" t="s">
        <v>157</v>
      </c>
    </row>
    <row r="54" spans="1:5" ht="14.4">
      <c r="A54" s="116" t="s">
        <v>55</v>
      </c>
      <c r="B54" s="116" t="s">
        <v>150</v>
      </c>
      <c r="C54" s="117">
        <v>3092250</v>
      </c>
      <c r="D54" s="118">
        <v>45413</v>
      </c>
      <c r="E54" s="116" t="s">
        <v>158</v>
      </c>
    </row>
    <row r="55" spans="1:5" ht="14.4">
      <c r="A55" s="116" t="s">
        <v>55</v>
      </c>
      <c r="B55" s="116" t="s">
        <v>150</v>
      </c>
      <c r="C55" s="117">
        <v>489990</v>
      </c>
      <c r="D55" s="118">
        <v>45436</v>
      </c>
      <c r="E55" s="116" t="s">
        <v>156</v>
      </c>
    </row>
    <row r="56" spans="1:5" ht="14.4">
      <c r="A56" s="116" t="s">
        <v>55</v>
      </c>
      <c r="B56" s="116" t="s">
        <v>150</v>
      </c>
      <c r="C56" s="117">
        <v>475000</v>
      </c>
      <c r="D56" s="118">
        <v>45414</v>
      </c>
      <c r="E56" s="116" t="s">
        <v>156</v>
      </c>
    </row>
    <row r="57" spans="1:5" ht="14.4">
      <c r="A57" s="116" t="s">
        <v>55</v>
      </c>
      <c r="B57" s="116" t="s">
        <v>150</v>
      </c>
      <c r="C57" s="117">
        <v>488766</v>
      </c>
      <c r="D57" s="118">
        <v>45435</v>
      </c>
      <c r="E57" s="116" t="s">
        <v>156</v>
      </c>
    </row>
    <row r="58" spans="1:5" ht="14.4">
      <c r="A58" s="116" t="s">
        <v>55</v>
      </c>
      <c r="B58" s="116" t="s">
        <v>150</v>
      </c>
      <c r="C58" s="117">
        <v>668383</v>
      </c>
      <c r="D58" s="118">
        <v>45435</v>
      </c>
      <c r="E58" s="116" t="s">
        <v>156</v>
      </c>
    </row>
    <row r="59" spans="1:5" ht="14.4">
      <c r="A59" s="116" t="s">
        <v>55</v>
      </c>
      <c r="B59" s="116" t="s">
        <v>150</v>
      </c>
      <c r="C59" s="117">
        <v>730000</v>
      </c>
      <c r="D59" s="118">
        <v>45435</v>
      </c>
      <c r="E59" s="116" t="s">
        <v>157</v>
      </c>
    </row>
    <row r="60" spans="1:5" ht="14.4">
      <c r="A60" s="116" t="s">
        <v>55</v>
      </c>
      <c r="B60" s="116" t="s">
        <v>150</v>
      </c>
      <c r="C60" s="117">
        <v>485000</v>
      </c>
      <c r="D60" s="118">
        <v>45435</v>
      </c>
      <c r="E60" s="116" t="s">
        <v>156</v>
      </c>
    </row>
    <row r="61" spans="1:5" ht="14.4">
      <c r="A61" s="116" t="s">
        <v>55</v>
      </c>
      <c r="B61" s="116" t="s">
        <v>150</v>
      </c>
      <c r="C61" s="117">
        <v>600000</v>
      </c>
      <c r="D61" s="118">
        <v>45422</v>
      </c>
      <c r="E61" s="116" t="s">
        <v>157</v>
      </c>
    </row>
    <row r="62" spans="1:5" ht="14.4">
      <c r="A62" s="116" t="s">
        <v>55</v>
      </c>
      <c r="B62" s="116" t="s">
        <v>150</v>
      </c>
      <c r="C62" s="117">
        <v>535000</v>
      </c>
      <c r="D62" s="118">
        <v>45422</v>
      </c>
      <c r="E62" s="116" t="s">
        <v>157</v>
      </c>
    </row>
    <row r="63" spans="1:5" ht="14.4">
      <c r="A63" s="116" t="s">
        <v>55</v>
      </c>
      <c r="B63" s="116" t="s">
        <v>150</v>
      </c>
      <c r="C63" s="117">
        <v>740000</v>
      </c>
      <c r="D63" s="118">
        <v>45415</v>
      </c>
      <c r="E63" s="116" t="s">
        <v>157</v>
      </c>
    </row>
    <row r="64" spans="1:5" ht="14.4">
      <c r="A64" s="116" t="s">
        <v>55</v>
      </c>
      <c r="B64" s="116" t="s">
        <v>150</v>
      </c>
      <c r="C64" s="117">
        <v>599990</v>
      </c>
      <c r="D64" s="118">
        <v>45429</v>
      </c>
      <c r="E64" s="116" t="s">
        <v>156</v>
      </c>
    </row>
    <row r="65" spans="1:5" ht="14.4">
      <c r="A65" s="116" t="s">
        <v>55</v>
      </c>
      <c r="B65" s="116" t="s">
        <v>150</v>
      </c>
      <c r="C65" s="117">
        <v>3000000</v>
      </c>
      <c r="D65" s="118">
        <v>45443</v>
      </c>
      <c r="E65" s="116" t="s">
        <v>157</v>
      </c>
    </row>
    <row r="66" spans="1:5" ht="14.4">
      <c r="A66" s="116" t="s">
        <v>55</v>
      </c>
      <c r="B66" s="116" t="s">
        <v>150</v>
      </c>
      <c r="C66" s="117">
        <v>1190000</v>
      </c>
      <c r="D66" s="118">
        <v>45442</v>
      </c>
      <c r="E66" s="116" t="s">
        <v>158</v>
      </c>
    </row>
    <row r="67" spans="1:5" ht="14.4">
      <c r="A67" s="116" t="s">
        <v>55</v>
      </c>
      <c r="B67" s="116" t="s">
        <v>150</v>
      </c>
      <c r="C67" s="117">
        <v>497990</v>
      </c>
      <c r="D67" s="118">
        <v>45436</v>
      </c>
      <c r="E67" s="116" t="s">
        <v>156</v>
      </c>
    </row>
    <row r="68" spans="1:5" ht="14.4">
      <c r="A68" s="116" t="s">
        <v>55</v>
      </c>
      <c r="B68" s="116" t="s">
        <v>150</v>
      </c>
      <c r="C68" s="117">
        <v>995000</v>
      </c>
      <c r="D68" s="118">
        <v>45443</v>
      </c>
      <c r="E68" s="116" t="s">
        <v>157</v>
      </c>
    </row>
    <row r="69" spans="1:5" ht="14.4">
      <c r="A69" s="116" t="s">
        <v>55</v>
      </c>
      <c r="B69" s="116" t="s">
        <v>150</v>
      </c>
      <c r="C69" s="117">
        <v>420000</v>
      </c>
      <c r="D69" s="118">
        <v>45443</v>
      </c>
      <c r="E69" s="116" t="s">
        <v>157</v>
      </c>
    </row>
    <row r="70" spans="1:5" ht="14.4">
      <c r="A70" s="116" t="s">
        <v>55</v>
      </c>
      <c r="B70" s="116" t="s">
        <v>150</v>
      </c>
      <c r="C70" s="117">
        <v>710000</v>
      </c>
      <c r="D70" s="118">
        <v>45443</v>
      </c>
      <c r="E70" s="116" t="s">
        <v>157</v>
      </c>
    </row>
    <row r="71" spans="1:5" ht="14.4">
      <c r="A71" s="116" t="s">
        <v>55</v>
      </c>
      <c r="B71" s="116" t="s">
        <v>150</v>
      </c>
      <c r="C71" s="117">
        <v>470000</v>
      </c>
      <c r="D71" s="118">
        <v>45443</v>
      </c>
      <c r="E71" s="116" t="s">
        <v>157</v>
      </c>
    </row>
    <row r="72" spans="1:5" ht="14.4">
      <c r="A72" s="116" t="s">
        <v>72</v>
      </c>
      <c r="B72" s="116" t="s">
        <v>151</v>
      </c>
      <c r="C72" s="117">
        <v>792500</v>
      </c>
      <c r="D72" s="118">
        <v>45422</v>
      </c>
      <c r="E72" s="116" t="s">
        <v>157</v>
      </c>
    </row>
    <row r="73" spans="1:5" ht="14.4">
      <c r="A73" s="116" t="s">
        <v>72</v>
      </c>
      <c r="B73" s="116" t="s">
        <v>151</v>
      </c>
      <c r="C73" s="117">
        <v>3275000</v>
      </c>
      <c r="D73" s="118">
        <v>45427</v>
      </c>
      <c r="E73" s="116" t="s">
        <v>157</v>
      </c>
    </row>
    <row r="74" spans="1:5" ht="14.4">
      <c r="A74" s="116" t="s">
        <v>72</v>
      </c>
      <c r="B74" s="116" t="s">
        <v>151</v>
      </c>
      <c r="C74" s="117">
        <v>850000</v>
      </c>
      <c r="D74" s="118">
        <v>45440</v>
      </c>
      <c r="E74" s="116" t="s">
        <v>157</v>
      </c>
    </row>
    <row r="75" spans="1:5" ht="14.4">
      <c r="A75" s="116" t="s">
        <v>72</v>
      </c>
      <c r="B75" s="116" t="s">
        <v>151</v>
      </c>
      <c r="C75" s="117">
        <v>667499</v>
      </c>
      <c r="D75" s="118">
        <v>45440</v>
      </c>
      <c r="E75" s="116" t="s">
        <v>157</v>
      </c>
    </row>
    <row r="76" spans="1:5" ht="14.4">
      <c r="A76" s="116" t="s">
        <v>72</v>
      </c>
      <c r="B76" s="116" t="s">
        <v>151</v>
      </c>
      <c r="C76" s="117">
        <v>600000</v>
      </c>
      <c r="D76" s="118">
        <v>45435</v>
      </c>
      <c r="E76" s="116" t="s">
        <v>157</v>
      </c>
    </row>
    <row r="77" spans="1:5" ht="14.4">
      <c r="A77" s="116" t="s">
        <v>72</v>
      </c>
      <c r="B77" s="116" t="s">
        <v>151</v>
      </c>
      <c r="C77" s="117">
        <v>2304430</v>
      </c>
      <c r="D77" s="118">
        <v>45429</v>
      </c>
      <c r="E77" s="116" t="s">
        <v>157</v>
      </c>
    </row>
    <row r="78" spans="1:5" ht="14.4">
      <c r="A78" s="116" t="s">
        <v>72</v>
      </c>
      <c r="B78" s="116" t="s">
        <v>151</v>
      </c>
      <c r="C78" s="117">
        <v>2269990</v>
      </c>
      <c r="D78" s="118">
        <v>45418</v>
      </c>
      <c r="E78" s="116" t="s">
        <v>157</v>
      </c>
    </row>
    <row r="79" spans="1:5" ht="14.4">
      <c r="A79" s="116" t="s">
        <v>72</v>
      </c>
      <c r="B79" s="116" t="s">
        <v>151</v>
      </c>
      <c r="C79" s="117">
        <v>540000</v>
      </c>
      <c r="D79" s="118">
        <v>45443</v>
      </c>
      <c r="E79" s="116" t="s">
        <v>157</v>
      </c>
    </row>
    <row r="80" spans="1:5" ht="14.4">
      <c r="A80" s="116" t="s">
        <v>72</v>
      </c>
      <c r="B80" s="116" t="s">
        <v>151</v>
      </c>
      <c r="C80" s="117">
        <v>535000</v>
      </c>
      <c r="D80" s="118">
        <v>45441</v>
      </c>
      <c r="E80" s="116" t="s">
        <v>157</v>
      </c>
    </row>
    <row r="81" spans="1:5" ht="14.4">
      <c r="A81" s="116" t="s">
        <v>72</v>
      </c>
      <c r="B81" s="116" t="s">
        <v>151</v>
      </c>
      <c r="C81" s="117">
        <v>1900000</v>
      </c>
      <c r="D81" s="118">
        <v>45413</v>
      </c>
      <c r="E81" s="116" t="s">
        <v>157</v>
      </c>
    </row>
    <row r="82" spans="1:5" ht="14.4">
      <c r="A82" s="116" t="s">
        <v>72</v>
      </c>
      <c r="B82" s="116" t="s">
        <v>151</v>
      </c>
      <c r="C82" s="117">
        <v>829949</v>
      </c>
      <c r="D82" s="118">
        <v>45420</v>
      </c>
      <c r="E82" s="116" t="s">
        <v>156</v>
      </c>
    </row>
    <row r="83" spans="1:5" ht="14.4">
      <c r="A83" s="116" t="s">
        <v>72</v>
      </c>
      <c r="B83" s="116" t="s">
        <v>151</v>
      </c>
      <c r="C83" s="117">
        <v>2000000</v>
      </c>
      <c r="D83" s="118">
        <v>45442</v>
      </c>
      <c r="E83" s="116" t="s">
        <v>158</v>
      </c>
    </row>
    <row r="84" spans="1:5" ht="14.4">
      <c r="A84" s="116" t="s">
        <v>83</v>
      </c>
      <c r="B84" s="116" t="s">
        <v>152</v>
      </c>
      <c r="C84" s="117">
        <v>1676270.64</v>
      </c>
      <c r="D84" s="118">
        <v>45443</v>
      </c>
      <c r="E84" s="116" t="s">
        <v>156</v>
      </c>
    </row>
    <row r="85" spans="1:5" ht="14.4">
      <c r="A85" s="116" t="s">
        <v>83</v>
      </c>
      <c r="B85" s="116" t="s">
        <v>152</v>
      </c>
      <c r="C85" s="117">
        <v>435000</v>
      </c>
      <c r="D85" s="118">
        <v>45429</v>
      </c>
      <c r="E85" s="116" t="s">
        <v>157</v>
      </c>
    </row>
    <row r="86" spans="1:5" ht="14.4">
      <c r="A86" s="116" t="s">
        <v>83</v>
      </c>
      <c r="B86" s="116" t="s">
        <v>152</v>
      </c>
      <c r="C86" s="117">
        <v>280000</v>
      </c>
      <c r="D86" s="118">
        <v>45440</v>
      </c>
      <c r="E86" s="116" t="s">
        <v>157</v>
      </c>
    </row>
    <row r="87" spans="1:5" ht="14.4">
      <c r="A87" s="116" t="s">
        <v>83</v>
      </c>
      <c r="B87" s="116" t="s">
        <v>152</v>
      </c>
      <c r="C87" s="117">
        <v>694500</v>
      </c>
      <c r="D87" s="118">
        <v>45415</v>
      </c>
      <c r="E87" s="116" t="s">
        <v>157</v>
      </c>
    </row>
    <row r="88" spans="1:5" ht="14.4">
      <c r="A88" s="116" t="s">
        <v>83</v>
      </c>
      <c r="B88" s="116" t="s">
        <v>152</v>
      </c>
      <c r="C88" s="117">
        <v>160000</v>
      </c>
      <c r="D88" s="118">
        <v>45443</v>
      </c>
      <c r="E88" s="116" t="s">
        <v>158</v>
      </c>
    </row>
    <row r="89" spans="1:5" ht="14.4">
      <c r="A89" s="116" t="s">
        <v>83</v>
      </c>
      <c r="B89" s="116" t="s">
        <v>152</v>
      </c>
      <c r="C89" s="117">
        <v>438000</v>
      </c>
      <c r="D89" s="118">
        <v>45443</v>
      </c>
      <c r="E89" s="116" t="s">
        <v>157</v>
      </c>
    </row>
    <row r="90" spans="1:5" ht="14.4">
      <c r="A90" s="116" t="s">
        <v>83</v>
      </c>
      <c r="B90" s="116" t="s">
        <v>152</v>
      </c>
      <c r="C90" s="117">
        <v>430000</v>
      </c>
      <c r="D90" s="118">
        <v>45429</v>
      </c>
      <c r="E90" s="116" t="s">
        <v>157</v>
      </c>
    </row>
    <row r="91" spans="1:5" ht="14.4">
      <c r="A91" s="116" t="s">
        <v>83</v>
      </c>
      <c r="B91" s="116" t="s">
        <v>152</v>
      </c>
      <c r="C91" s="117">
        <v>1870000</v>
      </c>
      <c r="D91" s="118">
        <v>45433</v>
      </c>
      <c r="E91" s="116" t="s">
        <v>157</v>
      </c>
    </row>
    <row r="92" spans="1:5" ht="14.4">
      <c r="A92" s="116" t="s">
        <v>83</v>
      </c>
      <c r="B92" s="116" t="s">
        <v>152</v>
      </c>
      <c r="C92" s="117">
        <v>149000</v>
      </c>
      <c r="D92" s="118">
        <v>45413</v>
      </c>
      <c r="E92" s="116" t="s">
        <v>157</v>
      </c>
    </row>
    <row r="93" spans="1:5" ht="14.4">
      <c r="A93" s="116" t="s">
        <v>83</v>
      </c>
      <c r="B93" s="116" t="s">
        <v>152</v>
      </c>
      <c r="C93" s="117">
        <v>1854200</v>
      </c>
      <c r="D93" s="118">
        <v>45413</v>
      </c>
      <c r="E93" s="116" t="s">
        <v>158</v>
      </c>
    </row>
    <row r="94" spans="1:5" ht="14.4">
      <c r="A94" s="116" t="s">
        <v>83</v>
      </c>
      <c r="B94" s="116" t="s">
        <v>152</v>
      </c>
      <c r="C94" s="117">
        <v>615000</v>
      </c>
      <c r="D94" s="118">
        <v>45435</v>
      </c>
      <c r="E94" s="116" t="s">
        <v>157</v>
      </c>
    </row>
    <row r="95" spans="1:5" ht="14.4">
      <c r="A95" s="116" t="s">
        <v>100</v>
      </c>
      <c r="B95" s="116" t="s">
        <v>153</v>
      </c>
      <c r="C95" s="117">
        <v>31000000</v>
      </c>
      <c r="D95" s="118">
        <v>45418</v>
      </c>
      <c r="E95" s="116" t="s">
        <v>157</v>
      </c>
    </row>
    <row r="96" spans="1:5" ht="14.4">
      <c r="A96" s="116" t="s">
        <v>100</v>
      </c>
      <c r="B96" s="116" t="s">
        <v>153</v>
      </c>
      <c r="C96" s="117">
        <v>39000000</v>
      </c>
      <c r="D96" s="118">
        <v>45418</v>
      </c>
      <c r="E96" s="116" t="s">
        <v>158</v>
      </c>
    </row>
    <row r="97" spans="1:5" ht="14.4">
      <c r="A97" s="116" t="s">
        <v>76</v>
      </c>
      <c r="B97" s="116" t="s">
        <v>154</v>
      </c>
      <c r="C97" s="117">
        <v>670000</v>
      </c>
      <c r="D97" s="118">
        <v>45441</v>
      </c>
      <c r="E97" s="116" t="s">
        <v>156</v>
      </c>
    </row>
    <row r="98" spans="1:5" ht="14.4">
      <c r="A98" s="116" t="s">
        <v>76</v>
      </c>
      <c r="B98" s="116" t="s">
        <v>154</v>
      </c>
      <c r="C98" s="117">
        <v>375000</v>
      </c>
      <c r="D98" s="118">
        <v>45434</v>
      </c>
      <c r="E98" s="116" t="s">
        <v>157</v>
      </c>
    </row>
    <row r="99" spans="1:5" ht="14.4">
      <c r="A99" s="116" t="s">
        <v>76</v>
      </c>
      <c r="B99" s="116" t="s">
        <v>154</v>
      </c>
      <c r="C99" s="117">
        <v>45000</v>
      </c>
      <c r="D99" s="118">
        <v>45442</v>
      </c>
      <c r="E99" s="116" t="s">
        <v>158</v>
      </c>
    </row>
    <row r="100" spans="1:5" ht="14.4">
      <c r="A100" s="116" t="s">
        <v>76</v>
      </c>
      <c r="B100" s="116" t="s">
        <v>154</v>
      </c>
      <c r="C100" s="117">
        <v>440000</v>
      </c>
      <c r="D100" s="118">
        <v>45436</v>
      </c>
      <c r="E100" s="116" t="s">
        <v>157</v>
      </c>
    </row>
    <row r="101" spans="1:5" ht="14.4">
      <c r="A101" s="116" t="s">
        <v>76</v>
      </c>
      <c r="B101" s="116" t="s">
        <v>154</v>
      </c>
      <c r="C101" s="117">
        <v>525000</v>
      </c>
      <c r="D101" s="118">
        <v>45421</v>
      </c>
      <c r="E101" s="116" t="s">
        <v>157</v>
      </c>
    </row>
    <row r="102" spans="1:5" ht="14.4">
      <c r="A102" s="116" t="s">
        <v>76</v>
      </c>
      <c r="B102" s="116" t="s">
        <v>154</v>
      </c>
      <c r="C102" s="117">
        <v>705000</v>
      </c>
      <c r="D102" s="118">
        <v>45427</v>
      </c>
      <c r="E102" s="116" t="s">
        <v>157</v>
      </c>
    </row>
    <row r="103" spans="1:5" ht="14.4">
      <c r="A103" s="116" t="s">
        <v>76</v>
      </c>
      <c r="B103" s="116" t="s">
        <v>154</v>
      </c>
      <c r="C103" s="117">
        <v>493000</v>
      </c>
      <c r="D103" s="118">
        <v>45436</v>
      </c>
      <c r="E103" s="116" t="s">
        <v>157</v>
      </c>
    </row>
    <row r="104" spans="1:5" ht="14.4">
      <c r="A104" s="116" t="s">
        <v>76</v>
      </c>
      <c r="B104" s="116" t="s">
        <v>154</v>
      </c>
      <c r="C104" s="117">
        <v>436000</v>
      </c>
      <c r="D104" s="118">
        <v>45432</v>
      </c>
      <c r="E104" s="116" t="s">
        <v>157</v>
      </c>
    </row>
    <row r="105" spans="1:5" ht="14.4">
      <c r="A105" s="116" t="s">
        <v>76</v>
      </c>
      <c r="B105" s="116" t="s">
        <v>154</v>
      </c>
      <c r="C105" s="117">
        <v>695000</v>
      </c>
      <c r="D105" s="118">
        <v>45429</v>
      </c>
      <c r="E105" s="116" t="s">
        <v>157</v>
      </c>
    </row>
    <row r="106" spans="1:5" ht="14.4">
      <c r="A106" s="116" t="s">
        <v>76</v>
      </c>
      <c r="B106" s="116" t="s">
        <v>154</v>
      </c>
      <c r="C106" s="117">
        <v>390000</v>
      </c>
      <c r="D106" s="118">
        <v>45436</v>
      </c>
      <c r="E106" s="116" t="s">
        <v>157</v>
      </c>
    </row>
    <row r="107" spans="1:5" ht="14.4">
      <c r="A107" s="116" t="s">
        <v>76</v>
      </c>
      <c r="B107" s="116" t="s">
        <v>154</v>
      </c>
      <c r="C107" s="117">
        <v>750000</v>
      </c>
      <c r="D107" s="118">
        <v>45435</v>
      </c>
      <c r="E107" s="116" t="s">
        <v>157</v>
      </c>
    </row>
    <row r="108" spans="1:5" ht="14.4">
      <c r="A108" s="116" t="s">
        <v>76</v>
      </c>
      <c r="B108" s="116" t="s">
        <v>154</v>
      </c>
      <c r="C108" s="117">
        <v>55000</v>
      </c>
      <c r="D108" s="118">
        <v>45436</v>
      </c>
      <c r="E108" s="116" t="s">
        <v>157</v>
      </c>
    </row>
    <row r="109" spans="1:5" ht="14.4">
      <c r="A109" s="116" t="s">
        <v>76</v>
      </c>
      <c r="B109" s="116" t="s">
        <v>154</v>
      </c>
      <c r="C109" s="117">
        <v>2600000</v>
      </c>
      <c r="D109" s="118">
        <v>45443</v>
      </c>
      <c r="E109" s="116" t="s">
        <v>157</v>
      </c>
    </row>
    <row r="110" spans="1:5" ht="14.4">
      <c r="A110" s="116" t="s">
        <v>76</v>
      </c>
      <c r="B110" s="116" t="s">
        <v>154</v>
      </c>
      <c r="C110" s="117">
        <v>775000</v>
      </c>
      <c r="D110" s="118">
        <v>45435</v>
      </c>
      <c r="E110" s="116" t="s">
        <v>157</v>
      </c>
    </row>
    <row r="111" spans="1:5" ht="14.4">
      <c r="A111" s="116" t="s">
        <v>76</v>
      </c>
      <c r="B111" s="116" t="s">
        <v>154</v>
      </c>
      <c r="C111" s="117">
        <v>600000</v>
      </c>
      <c r="D111" s="118">
        <v>45432</v>
      </c>
      <c r="E111" s="116" t="s">
        <v>157</v>
      </c>
    </row>
    <row r="112" spans="1:5" ht="14.4">
      <c r="A112" s="116" t="s">
        <v>76</v>
      </c>
      <c r="B112" s="116" t="s">
        <v>154</v>
      </c>
      <c r="C112" s="117">
        <v>735000</v>
      </c>
      <c r="D112" s="118">
        <v>45436</v>
      </c>
      <c r="E112" s="116" t="s">
        <v>157</v>
      </c>
    </row>
    <row r="113" spans="1:5" ht="14.4">
      <c r="A113" s="116" t="s">
        <v>76</v>
      </c>
      <c r="B113" s="116" t="s">
        <v>154</v>
      </c>
      <c r="C113" s="117">
        <v>2500000</v>
      </c>
      <c r="D113" s="118">
        <v>45426</v>
      </c>
      <c r="E113" s="116" t="s">
        <v>157</v>
      </c>
    </row>
    <row r="114" spans="1:5" ht="14.4">
      <c r="A114" s="116" t="s">
        <v>76</v>
      </c>
      <c r="B114" s="116" t="s">
        <v>154</v>
      </c>
      <c r="C114" s="117">
        <v>697793</v>
      </c>
      <c r="D114" s="118">
        <v>45422</v>
      </c>
      <c r="E114" s="116" t="s">
        <v>156</v>
      </c>
    </row>
    <row r="115" spans="1:5" ht="14.4">
      <c r="A115" s="116" t="s">
        <v>76</v>
      </c>
      <c r="B115" s="116" t="s">
        <v>154</v>
      </c>
      <c r="C115" s="117">
        <v>328000</v>
      </c>
      <c r="D115" s="118">
        <v>45441</v>
      </c>
      <c r="E115" s="116" t="s">
        <v>158</v>
      </c>
    </row>
    <row r="116" spans="1:5" ht="14.4">
      <c r="A116" s="116" t="s">
        <v>76</v>
      </c>
      <c r="B116" s="116" t="s">
        <v>154</v>
      </c>
      <c r="C116" s="117">
        <v>477500</v>
      </c>
      <c r="D116" s="118">
        <v>45419</v>
      </c>
      <c r="E116" s="116" t="s">
        <v>157</v>
      </c>
    </row>
    <row r="117" spans="1:5" ht="14.4">
      <c r="A117" s="116" t="s">
        <v>65</v>
      </c>
      <c r="B117" s="116" t="s">
        <v>155</v>
      </c>
      <c r="C117" s="117">
        <v>560000</v>
      </c>
      <c r="D117" s="118">
        <v>45421</v>
      </c>
      <c r="E117" s="116" t="s">
        <v>157</v>
      </c>
    </row>
    <row r="118" spans="1:5" ht="14.4">
      <c r="A118" s="116" t="s">
        <v>65</v>
      </c>
      <c r="B118" s="116" t="s">
        <v>155</v>
      </c>
      <c r="C118" s="117">
        <v>1395000</v>
      </c>
      <c r="D118" s="118">
        <v>45422</v>
      </c>
      <c r="E118" s="116" t="s">
        <v>157</v>
      </c>
    </row>
    <row r="119" spans="1:5" ht="14.4">
      <c r="A119" s="116" t="s">
        <v>65</v>
      </c>
      <c r="B119" s="116" t="s">
        <v>155</v>
      </c>
      <c r="C119" s="117">
        <v>335000</v>
      </c>
      <c r="D119" s="118">
        <v>45440</v>
      </c>
      <c r="E119" s="116" t="s">
        <v>157</v>
      </c>
    </row>
    <row r="120" spans="1:5" ht="14.4">
      <c r="A120" s="116" t="s">
        <v>65</v>
      </c>
      <c r="B120" s="116" t="s">
        <v>155</v>
      </c>
      <c r="C120" s="117">
        <v>862500</v>
      </c>
      <c r="D120" s="118">
        <v>45425</v>
      </c>
      <c r="E120" s="116" t="s">
        <v>158</v>
      </c>
    </row>
    <row r="121" spans="1:5" ht="14.4">
      <c r="A121" s="116" t="s">
        <v>65</v>
      </c>
      <c r="B121" s="116" t="s">
        <v>155</v>
      </c>
      <c r="C121" s="117">
        <v>320000</v>
      </c>
      <c r="D121" s="118">
        <v>45425</v>
      </c>
      <c r="E121" s="116" t="s">
        <v>157</v>
      </c>
    </row>
    <row r="122" spans="1:5" ht="14.4">
      <c r="A122" s="116" t="s">
        <v>65</v>
      </c>
      <c r="B122" s="116" t="s">
        <v>155</v>
      </c>
      <c r="C122" s="117">
        <v>520000</v>
      </c>
      <c r="D122" s="118">
        <v>45441</v>
      </c>
      <c r="E122" s="116" t="s">
        <v>157</v>
      </c>
    </row>
    <row r="123" spans="1:5" ht="14.4">
      <c r="A123" s="116" t="s">
        <v>65</v>
      </c>
      <c r="B123" s="116" t="s">
        <v>155</v>
      </c>
      <c r="C123" s="117">
        <v>816000</v>
      </c>
      <c r="D123" s="118">
        <v>45413</v>
      </c>
      <c r="E123" s="116" t="s">
        <v>157</v>
      </c>
    </row>
    <row r="124" spans="1:5" ht="14.4">
      <c r="A124" s="116" t="s">
        <v>65</v>
      </c>
      <c r="B124" s="116" t="s">
        <v>155</v>
      </c>
      <c r="C124" s="117">
        <v>700000</v>
      </c>
      <c r="D124" s="118">
        <v>45442</v>
      </c>
      <c r="E124" s="116" t="s">
        <v>157</v>
      </c>
    </row>
    <row r="125" spans="1:5" ht="14.4">
      <c r="A125" s="116" t="s">
        <v>65</v>
      </c>
      <c r="B125" s="116" t="s">
        <v>155</v>
      </c>
      <c r="C125" s="117">
        <v>510000</v>
      </c>
      <c r="D125" s="118">
        <v>45429</v>
      </c>
      <c r="E125" s="116" t="s">
        <v>157</v>
      </c>
    </row>
    <row r="126" spans="1:5" ht="14.4">
      <c r="A126" s="116" t="s">
        <v>65</v>
      </c>
      <c r="B126" s="116" t="s">
        <v>155</v>
      </c>
      <c r="C126" s="117">
        <v>348500</v>
      </c>
      <c r="D126" s="118">
        <v>45421</v>
      </c>
      <c r="E126" s="116" t="s">
        <v>157</v>
      </c>
    </row>
    <row r="127" spans="1:5" ht="14.4">
      <c r="A127" s="116" t="s">
        <v>65</v>
      </c>
      <c r="B127" s="116" t="s">
        <v>155</v>
      </c>
      <c r="C127" s="117">
        <v>150000</v>
      </c>
      <c r="D127" s="118">
        <v>45420</v>
      </c>
      <c r="E127" s="116" t="s">
        <v>157</v>
      </c>
    </row>
    <row r="128" spans="1:5" ht="14.4">
      <c r="A128" s="116" t="s">
        <v>65</v>
      </c>
      <c r="B128" s="116" t="s">
        <v>155</v>
      </c>
      <c r="C128" s="117">
        <v>35000</v>
      </c>
      <c r="D128" s="118">
        <v>45435</v>
      </c>
      <c r="E128" s="116" t="s">
        <v>157</v>
      </c>
    </row>
    <row r="129" spans="1:5" ht="14.4">
      <c r="A129" s="116" t="s">
        <v>65</v>
      </c>
      <c r="B129" s="116" t="s">
        <v>155</v>
      </c>
      <c r="C129" s="117">
        <v>320000</v>
      </c>
      <c r="D129" s="118">
        <v>45443</v>
      </c>
      <c r="E129" s="116" t="s">
        <v>157</v>
      </c>
    </row>
    <row r="130" spans="1:5" ht="14.4">
      <c r="A130" s="116" t="s">
        <v>65</v>
      </c>
      <c r="B130" s="116" t="s">
        <v>155</v>
      </c>
      <c r="C130" s="117">
        <v>900000</v>
      </c>
      <c r="D130" s="118">
        <v>45421</v>
      </c>
      <c r="E130" s="116" t="s">
        <v>158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2024-06-03T16:29:51Z</dcterms:modified>
</cp:coreProperties>
</file>