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39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24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STATS'!$A$19:$C$19</definedName>
    <definedName name="CommercialSalesMarket">'SALES STATS'!$A$44:$C$44</definedName>
    <definedName name="ConstructionLoansMarket">'LOAN ONLY STATS'!$A$33:$C$33</definedName>
    <definedName name="ConventionalLoansExcludingInclineMarket">'LOAN ONLY STATS'!#REF!</definedName>
    <definedName name="ConventionalLoansMarket">'LOAN ONLY STATS'!$A$7:$C$13</definedName>
    <definedName name="CreditLineLoansMarket">'LOAN ONLY STATS'!$A$25:$C$27</definedName>
    <definedName name="HardMoneyLoansMarket">'LOAN ONLY STATS'!$A$39:$C$41</definedName>
    <definedName name="InclineSalesMarket">'SALES STATS'!#REF!</definedName>
    <definedName name="OverallLoans">'OVERALL STATS'!$A$21:$C$27</definedName>
    <definedName name="OverallSales">'OVERALL STATS'!$A$7:$C$15</definedName>
    <definedName name="OverallSalesAndLoans">'OVERALL STATS'!$A$33:$C$41</definedName>
    <definedName name="_xlnm.Print_Titles" localSheetId="1">'SALES STATS'!$1:$6</definedName>
    <definedName name="ResaleMarket">'SALES STATS'!$A$7:$C$15</definedName>
    <definedName name="ResidentialResaleMarket">'SALES STATS'!$A$30:$C$38</definedName>
    <definedName name="ResidentialSalesExcludingInclineMarket">'SALES STATS'!#REF!</definedName>
    <definedName name="SubdivisionMarket">'SALES STATS'!$A$21:$C$24</definedName>
    <definedName name="VacantLandSalesMarket">'SALES STATS'!$A$50:$C$54</definedName>
  </definedNames>
  <calcPr calcId="124519"/>
  <pivotCaches>
    <pivotCache cacheId="8" r:id="rId10"/>
    <pivotCache cacheId="13" r:id="rId11"/>
  </pivotCaches>
</workbook>
</file>

<file path=xl/calcChain.xml><?xml version="1.0" encoding="utf-8"?>
<calcChain xmlns="http://schemas.openxmlformats.org/spreadsheetml/2006/main">
  <c r="A2" i="24"/>
  <c r="C13"/>
  <c r="B13"/>
  <c r="E12" s="1"/>
  <c r="G41" i="3"/>
  <c r="G40"/>
  <c r="G39"/>
  <c r="G33"/>
  <c r="G27"/>
  <c r="G26"/>
  <c r="G25"/>
  <c r="G13"/>
  <c r="G12"/>
  <c r="G11"/>
  <c r="G10"/>
  <c r="G9"/>
  <c r="G8"/>
  <c r="G7"/>
  <c r="G54" i="2"/>
  <c r="G53"/>
  <c r="G52"/>
  <c r="G51"/>
  <c r="G50"/>
  <c r="G44"/>
  <c r="G38"/>
  <c r="G37"/>
  <c r="G36"/>
  <c r="G35"/>
  <c r="G34"/>
  <c r="G33"/>
  <c r="G32"/>
  <c r="G31"/>
  <c r="G30"/>
  <c r="G24"/>
  <c r="G23"/>
  <c r="G22"/>
  <c r="G21"/>
  <c r="G15"/>
  <c r="G14"/>
  <c r="G13"/>
  <c r="G12"/>
  <c r="G11"/>
  <c r="G10"/>
  <c r="G9"/>
  <c r="G8"/>
  <c r="G7"/>
  <c r="G41" i="1"/>
  <c r="G40"/>
  <c r="G39"/>
  <c r="G38"/>
  <c r="G37"/>
  <c r="G36"/>
  <c r="G35"/>
  <c r="G34"/>
  <c r="G33"/>
  <c r="G27"/>
  <c r="G26"/>
  <c r="G25"/>
  <c r="G24"/>
  <c r="G23"/>
  <c r="G22"/>
  <c r="G21"/>
  <c r="G15"/>
  <c r="G14"/>
  <c r="G13"/>
  <c r="G12"/>
  <c r="G11"/>
  <c r="G10"/>
  <c r="G9"/>
  <c r="G8"/>
  <c r="G7"/>
  <c r="C34" i="3"/>
  <c r="B34"/>
  <c r="C20"/>
  <c r="B20"/>
  <c r="C45" i="2"/>
  <c r="B45"/>
  <c r="B16" i="1"/>
  <c r="C16"/>
  <c r="E15" s="1"/>
  <c r="B42" i="3"/>
  <c r="C42"/>
  <c r="B28"/>
  <c r="C28"/>
  <c r="B14"/>
  <c r="D7" s="1"/>
  <c r="C14"/>
  <c r="E7" s="1"/>
  <c r="B55" i="2"/>
  <c r="C55"/>
  <c r="B39"/>
  <c r="D31" s="1"/>
  <c r="C39"/>
  <c r="E31" s="1"/>
  <c r="A2"/>
  <c r="B25"/>
  <c r="D22" s="1"/>
  <c r="C25"/>
  <c r="F12" i="24" l="1"/>
  <c r="F5"/>
  <c r="F11"/>
  <c r="F6"/>
  <c r="E6"/>
  <c r="F10"/>
  <c r="E11"/>
  <c r="F9"/>
  <c r="E10"/>
  <c r="E9"/>
  <c r="F8"/>
  <c r="E5"/>
  <c r="E8"/>
  <c r="F7"/>
  <c r="E7"/>
  <c r="D40" i="3"/>
  <c r="D41"/>
  <c r="E27"/>
  <c r="E9"/>
  <c r="D9"/>
  <c r="E9" i="1"/>
  <c r="D9"/>
  <c r="E52" i="2"/>
  <c r="D52"/>
  <c r="E32"/>
  <c r="D32"/>
  <c r="E24"/>
  <c r="D24"/>
  <c r="E51"/>
  <c r="E54"/>
  <c r="D44"/>
  <c r="D36"/>
  <c r="D37"/>
  <c r="D38"/>
  <c r="D8" i="3"/>
  <c r="D11"/>
  <c r="D13"/>
  <c r="E10"/>
  <c r="E12"/>
  <c r="D10"/>
  <c r="D12"/>
  <c r="E8"/>
  <c r="E11"/>
  <c r="E13"/>
  <c r="D27"/>
  <c r="E26"/>
  <c r="D26"/>
  <c r="E33"/>
  <c r="D33"/>
  <c r="E41"/>
  <c r="E40"/>
  <c r="D51" i="2"/>
  <c r="D54"/>
  <c r="E53"/>
  <c r="D53"/>
  <c r="E44"/>
  <c r="E37"/>
  <c r="E36"/>
  <c r="E38"/>
  <c r="E23"/>
  <c r="D23"/>
  <c r="D15" i="1"/>
  <c r="E50" i="2"/>
  <c r="E30"/>
  <c r="E33"/>
  <c r="E35"/>
  <c r="E22"/>
  <c r="E21"/>
  <c r="D21"/>
  <c r="D34"/>
  <c r="E34"/>
  <c r="D35"/>
  <c r="D33"/>
  <c r="D30"/>
  <c r="D50"/>
  <c r="A2" i="3"/>
  <c r="E39"/>
  <c r="B16" i="2"/>
  <c r="C16"/>
  <c r="B28" i="1"/>
  <c r="C28"/>
  <c r="B42"/>
  <c r="C42"/>
  <c r="E13" i="24" l="1"/>
  <c r="F13"/>
  <c r="E36" i="1"/>
  <c r="D36"/>
  <c r="E25"/>
  <c r="D25"/>
  <c r="E9" i="2"/>
  <c r="D9"/>
  <c r="E45"/>
  <c r="D45"/>
  <c r="E27" i="1"/>
  <c r="D27"/>
  <c r="E15" i="2"/>
  <c r="D15"/>
  <c r="E41" i="1"/>
  <c r="D37"/>
  <c r="D41"/>
  <c r="E24"/>
  <c r="E26"/>
  <c r="D26"/>
  <c r="D24"/>
  <c r="E39"/>
  <c r="E37"/>
  <c r="E35"/>
  <c r="E38"/>
  <c r="D39" i="3"/>
  <c r="E34"/>
  <c r="D34"/>
  <c r="E25"/>
  <c r="D25"/>
  <c r="D55" i="2"/>
  <c r="E55"/>
  <c r="E39"/>
  <c r="D39"/>
  <c r="D8"/>
  <c r="D7"/>
  <c r="D10"/>
  <c r="D12"/>
  <c r="D14"/>
  <c r="D11"/>
  <c r="D13"/>
  <c r="E14"/>
  <c r="E7"/>
  <c r="E12"/>
  <c r="E8"/>
  <c r="E11"/>
  <c r="E13"/>
  <c r="E10"/>
  <c r="E34" i="1"/>
  <c r="E33"/>
  <c r="E40"/>
  <c r="D33"/>
  <c r="E8"/>
  <c r="D11"/>
  <c r="D8"/>
  <c r="D7"/>
  <c r="E14"/>
  <c r="E11"/>
  <c r="D10"/>
  <c r="D12"/>
  <c r="D13"/>
  <c r="D14"/>
  <c r="D23"/>
  <c r="E21"/>
  <c r="E22"/>
  <c r="E23"/>
  <c r="D39"/>
  <c r="D34"/>
  <c r="E7"/>
  <c r="D40"/>
  <c r="D35"/>
  <c r="D22"/>
  <c r="D21"/>
  <c r="E10"/>
  <c r="E12"/>
  <c r="D38"/>
  <c r="E13"/>
  <c r="E42" l="1"/>
  <c r="D42"/>
  <c r="E42" i="3"/>
  <c r="E28"/>
  <c r="D28"/>
  <c r="D42"/>
  <c r="E14"/>
  <c r="D14"/>
  <c r="E25" i="2"/>
  <c r="D25"/>
  <c r="D16" i="1"/>
  <c r="E16"/>
  <c r="E16" i="2"/>
  <c r="D16"/>
  <c r="D28" i="1"/>
  <c r="E28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<sst xmlns="http://schemas.openxmlformats.org/spreadsheetml/2006/main" count="1750" uniqueCount="168">
  <si>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</si>
  <si>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</si>
  <si>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</si>
  <si>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</si>
  <si>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</si>
  <si>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</si>
  <si>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</si>
  <si>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</si>
  <si>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</si>
  <si>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</si>
  <si>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</si>
  <si>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</si>
  <si>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</si>
  <si>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</si>
  <si>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</si>
  <si>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</si>
  <si>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</si>
  <si>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</si>
  <si>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</si>
  <si>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</si>
  <si>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</si>
  <si>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</si>
  <si>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</si>
  <si>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</si>
  <si>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</si>
  <si>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</si>
  <si>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</si>
  <si>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</si>
  <si>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</si>
  <si>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</si>
  <si>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</si>
  <si>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</si>
  <si>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</si>
  <si>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</si>
  <si>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</si>
  <si>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</si>
  <si>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</si>
  <si>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</si>
  <si>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</si>
  <si>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</si>
  <si>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</si>
  <si>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</si>
  <si>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</si>
  <si>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</si>
  <si>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BUILDER/DEVELOPER DEAL</t>
  </si>
  <si>
    <t>% OF DOLLAR VOLUME</t>
  </si>
  <si>
    <t>OVERALL TITLE COMPANY MARKET STATISTICS (Douglas County, NV)</t>
  </si>
  <si>
    <t>LOAN ONLY MARKETS  (Douglas County, NV)</t>
  </si>
  <si>
    <t>SALES MARKET (Douglas County, NV)</t>
  </si>
  <si>
    <t>BUILDER TRACKING</t>
  </si>
  <si>
    <t>BUILDER</t>
  </si>
  <si>
    <t>DOLLARVOL</t>
  </si>
  <si>
    <t>AVERAGE</t>
  </si>
  <si>
    <t>% OF $$$ VOLUME</t>
  </si>
  <si>
    <t>Reporting Period: SEPTEMBER, 2024</t>
  </si>
  <si>
    <t>Ticor Title</t>
  </si>
  <si>
    <t>SINGLE FAM RES.</t>
  </si>
  <si>
    <t>GARDNERVILLE</t>
  </si>
  <si>
    <t>RLT</t>
  </si>
  <si>
    <t>NO</t>
  </si>
  <si>
    <t>First Centennial Title</t>
  </si>
  <si>
    <t>ZEPHYR</t>
  </si>
  <si>
    <t>17</t>
  </si>
  <si>
    <t>Toiyabe Title</t>
  </si>
  <si>
    <t>MINDEN</t>
  </si>
  <si>
    <t>MB</t>
  </si>
  <si>
    <t>MOBILE HOME</t>
  </si>
  <si>
    <t>CARSON CITY</t>
  </si>
  <si>
    <t>23</t>
  </si>
  <si>
    <t>First American Title</t>
  </si>
  <si>
    <t>CONDO/TWNHSE</t>
  </si>
  <si>
    <t>ET</t>
  </si>
  <si>
    <t>YES</t>
  </si>
  <si>
    <t>BEACH CLUB DEVELOPMENT PHASE II LLC</t>
  </si>
  <si>
    <t>VACANT LAND</t>
  </si>
  <si>
    <t>Signature Title</t>
  </si>
  <si>
    <t>JML</t>
  </si>
  <si>
    <t>3</t>
  </si>
  <si>
    <t>Stewart Title</t>
  </si>
  <si>
    <t>KIETZKE</t>
  </si>
  <si>
    <t>LM</t>
  </si>
  <si>
    <t>Core Title</t>
  </si>
  <si>
    <t>KDJ</t>
  </si>
  <si>
    <t>JMS</t>
  </si>
  <si>
    <t>MOUNTAIN MEADOW ESTATES LLC</t>
  </si>
  <si>
    <t>RIDGEVIEW</t>
  </si>
  <si>
    <t>20</t>
  </si>
  <si>
    <t>JC VALLEY KNOLLS LLC</t>
  </si>
  <si>
    <t>CARTER HILL HOMES LLC</t>
  </si>
  <si>
    <t>9</t>
  </si>
  <si>
    <t>AMG</t>
  </si>
  <si>
    <t>KN</t>
  </si>
  <si>
    <t>JC VALLEY KNOLLS 2 LLC</t>
  </si>
  <si>
    <t>CC</t>
  </si>
  <si>
    <t>GENOA LAKES BY DESERT WIND</t>
  </si>
  <si>
    <t>1420-34-610-030</t>
  </si>
  <si>
    <t>PLUMB</t>
  </si>
  <si>
    <t>AJF</t>
  </si>
  <si>
    <t>DAMONTE</t>
  </si>
  <si>
    <t>24</t>
  </si>
  <si>
    <t>Landmark Title</t>
  </si>
  <si>
    <t>DP</t>
  </si>
  <si>
    <t>COMMERCIAL</t>
  </si>
  <si>
    <t>DKC</t>
  </si>
  <si>
    <t>1320-31-513-007</t>
  </si>
  <si>
    <t>RC</t>
  </si>
  <si>
    <t>MONTE VISTA MINDEN LLC</t>
  </si>
  <si>
    <t>JP</t>
  </si>
  <si>
    <t>TL KINGSBURY ESTATES</t>
  </si>
  <si>
    <t>DC</t>
  </si>
  <si>
    <t>KB</t>
  </si>
  <si>
    <t>True Title and Escrow</t>
  </si>
  <si>
    <t>YC</t>
  </si>
  <si>
    <t>1420-35-410-003</t>
  </si>
  <si>
    <t>CONVENTIONAL</t>
  </si>
  <si>
    <t>PRIMELENDING</t>
  </si>
  <si>
    <t>1419-01-610-005</t>
  </si>
  <si>
    <t>HARD MONEY</t>
  </si>
  <si>
    <t>MILES, WILLIAM D TRUSTEE; MILES, ANGELA L TRUSTEE; MILES, W &amp; A FAMILY TRUST</t>
  </si>
  <si>
    <t>1420-07-411-018</t>
  </si>
  <si>
    <t>VANDERBILT MORTGAGE &amp; FINANCE INC</t>
  </si>
  <si>
    <t>1320-33-816-026</t>
  </si>
  <si>
    <t>GUILD MORTGAGE COMPANY LLC</t>
  </si>
  <si>
    <t>1320-30-816-005</t>
  </si>
  <si>
    <t>CONSTRUCTION</t>
  </si>
  <si>
    <t>ALL PRO FUNDING V LLC</t>
  </si>
  <si>
    <t>1320-33-313-017</t>
  </si>
  <si>
    <t>JOHNSTON, JEFFREY R; JOHNSTON, DONNA B</t>
  </si>
  <si>
    <t>1220-04-515-010</t>
  </si>
  <si>
    <t>CREDIT LINE</t>
  </si>
  <si>
    <t>ALLIANT CREDIT UNION</t>
  </si>
  <si>
    <t>1318-15-713-006</t>
  </si>
  <si>
    <t>ROCKET MORTGAGE LLC</t>
  </si>
  <si>
    <t>1319-10-210-002</t>
  </si>
  <si>
    <t>HERITAGE BANK OF NEVADA</t>
  </si>
  <si>
    <t>1318-10-416-049</t>
  </si>
  <si>
    <t>KIND LENDING</t>
  </si>
  <si>
    <t>1419-12-610-028</t>
  </si>
  <si>
    <t>US BANK NA</t>
  </si>
  <si>
    <t>1320-33-110-018</t>
  </si>
  <si>
    <t>VA</t>
  </si>
  <si>
    <t>1318-26-515-035</t>
  </si>
  <si>
    <t>1319-09-602-010</t>
  </si>
  <si>
    <t>MASON MCDUFFIE MORTGAGE CORPORATION</t>
  </si>
  <si>
    <t>1220-24-401-014</t>
  </si>
  <si>
    <t>BARRETT FINANCIAL GROUP LLC</t>
  </si>
  <si>
    <t>1220-21-710-050</t>
  </si>
  <si>
    <t>1220-22-410-122</t>
  </si>
  <si>
    <t>1220-16-210-067</t>
  </si>
  <si>
    <t>1320-30-702-020</t>
  </si>
  <si>
    <t>DECARLO, JOHN; CIOFFI, MARY</t>
  </si>
  <si>
    <t>1420-33-312-013</t>
  </si>
  <si>
    <t>PENNYMAC LOAN SERVICES LLC</t>
  </si>
  <si>
    <t>1022-18-002-055</t>
  </si>
  <si>
    <t>GREATER NEVADA CREDIT UNION</t>
  </si>
  <si>
    <t>CT</t>
  </si>
  <si>
    <t>FA</t>
  </si>
  <si>
    <t>FC</t>
  </si>
  <si>
    <t>LT</t>
  </si>
  <si>
    <t>SIG</t>
  </si>
  <si>
    <t>ST</t>
  </si>
  <si>
    <t>TI</t>
  </si>
  <si>
    <t>TT</t>
  </si>
  <si>
    <t>TTE</t>
  </si>
  <si>
    <t>Deed</t>
  </si>
  <si>
    <t>Deed of Trust</t>
  </si>
  <si>
    <t>Deed Subdivider</t>
  </si>
  <si>
    <t>NO COMMERCIAL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</si>
</sst>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3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" fillId="0" borderId="0" xfId="11"/>
    <xf numFmtId="0" fontId="18" fillId="0" borderId="0" xfId="11" applyFont="1"/>
    <xf numFmtId="0" fontId="16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18" xfId="12" applyFont="1" applyFill="1" applyBorder="1" applyAlignment="1">
      <alignment wrapText="1"/>
    </xf>
    <xf numFmtId="0" fontId="17" fillId="0" borderId="18" xfId="12" applyFont="1" applyFill="1" applyBorder="1" applyAlignment="1">
      <alignment horizontal="right" wrapText="1"/>
    </xf>
    <xf numFmtId="165" fontId="17" fillId="0" borderId="18" xfId="12" applyNumberFormat="1" applyFont="1" applyFill="1" applyBorder="1" applyAlignment="1">
      <alignment horizontal="right" wrapText="1"/>
    </xf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64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64" fontId="16" fillId="0" borderId="6" xfId="5" applyNumberFormat="1" applyFont="1" applyFill="1" applyBorder="1" applyAlignment="1">
      <alignment wrapText="1"/>
    </xf>
    <xf numFmtId="10" fontId="16" fillId="0" borderId="8" xfId="0" applyNumberFormat="1" applyFont="1" applyBorder="1" applyAlignment="1">
      <alignment horizontal="right"/>
    </xf>
    <xf numFmtId="0" fontId="16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64" fontId="16" fillId="0" borderId="6" xfId="2" applyNumberFormat="1" applyFont="1" applyFill="1" applyBorder="1" applyAlignment="1">
      <alignment horizontal="right" wrapText="1"/>
    </xf>
    <xf numFmtId="10" fontId="16" fillId="0" borderId="15" xfId="0" applyNumberFormat="1" applyFont="1" applyBorder="1" applyAlignment="1">
      <alignment horizontal="right"/>
    </xf>
    <xf numFmtId="0" fontId="16" fillId="0" borderId="6" xfId="2" applyFont="1" applyFill="1" applyBorder="1" applyAlignment="1">
      <alignment horizontal="left"/>
    </xf>
    <xf numFmtId="0" fontId="16" fillId="0" borderId="6" xfId="2" applyFont="1" applyFill="1" applyBorder="1" applyAlignment="1">
      <alignment horizontal="right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STATS'!$A$7:$A$15</c:f>
              <c:strCache>
                <c:ptCount val="9"/>
                <c:pt idx="0">
                  <c:v>First Centennial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Core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Stewart Title</c:v>
                </c:pt>
                <c:pt idx="7">
                  <c:v>True Title and Escrow</c:v>
                </c:pt>
                <c:pt idx="8">
                  <c:v>Landmark Title</c:v>
                </c:pt>
              </c:strCache>
            </c:strRef>
          </c:cat>
          <c:val>
            <c:numRef>
              <c:f>'OVERALL STATS'!$B$7:$B$15</c:f>
              <c:numCache>
                <c:formatCode>0</c:formatCode>
                <c:ptCount val="9"/>
                <c:pt idx="0">
                  <c:v>49</c:v>
                </c:pt>
                <c:pt idx="1">
                  <c:v>26</c:v>
                </c:pt>
                <c:pt idx="2">
                  <c:v>15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25228544"/>
        <c:axId val="125230080"/>
        <c:axId val="0"/>
      </c:bar3DChart>
      <c:catAx>
        <c:axId val="125228544"/>
        <c:scaling>
          <c:orientation val="minMax"/>
        </c:scaling>
        <c:axPos val="b"/>
        <c:numFmt formatCode="General" sourceLinked="1"/>
        <c:majorTickMark val="none"/>
        <c:tickLblPos val="nextTo"/>
        <c:crossAx val="125230080"/>
        <c:crosses val="autoZero"/>
        <c:auto val="1"/>
        <c:lblAlgn val="ctr"/>
        <c:lblOffset val="100"/>
      </c:catAx>
      <c:valAx>
        <c:axId val="1252300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52285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STATS'!$A$21:$A$27</c:f>
              <c:strCache>
                <c:ptCount val="7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Signature Title</c:v>
                </c:pt>
                <c:pt idx="4">
                  <c:v>Core Title</c:v>
                </c:pt>
                <c:pt idx="5">
                  <c:v>First American Title</c:v>
                </c:pt>
                <c:pt idx="6">
                  <c:v>Landmark Title</c:v>
                </c:pt>
              </c:strCache>
            </c:strRef>
          </c:cat>
          <c:val>
            <c:numRef>
              <c:f>'OVERALL STATS'!$B$21:$B$27</c:f>
              <c:numCache>
                <c:formatCode>0</c:formatCode>
                <c:ptCount val="7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shape val="box"/>
        <c:axId val="125277312"/>
        <c:axId val="125278848"/>
        <c:axId val="0"/>
      </c:bar3DChart>
      <c:catAx>
        <c:axId val="125277312"/>
        <c:scaling>
          <c:orientation val="minMax"/>
        </c:scaling>
        <c:axPos val="b"/>
        <c:numFmt formatCode="General" sourceLinked="1"/>
        <c:majorTickMark val="none"/>
        <c:tickLblPos val="nextTo"/>
        <c:crossAx val="125278848"/>
        <c:crosses val="autoZero"/>
        <c:auto val="1"/>
        <c:lblAlgn val="ctr"/>
        <c:lblOffset val="100"/>
      </c:catAx>
      <c:valAx>
        <c:axId val="1252788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52773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STATS'!$A$33:$A$41</c:f>
              <c:strCache>
                <c:ptCount val="9"/>
                <c:pt idx="0">
                  <c:v>First Centennial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Core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Stewart Title</c:v>
                </c:pt>
                <c:pt idx="7">
                  <c:v>Landmark Title</c:v>
                </c:pt>
                <c:pt idx="8">
                  <c:v>True Title and Escrow</c:v>
                </c:pt>
              </c:strCache>
            </c:strRef>
          </c:cat>
          <c:val>
            <c:numRef>
              <c:f>'OVERALL STATS'!$B$33:$B$41</c:f>
              <c:numCache>
                <c:formatCode>0</c:formatCode>
                <c:ptCount val="9"/>
                <c:pt idx="0">
                  <c:v>57</c:v>
                </c:pt>
                <c:pt idx="1">
                  <c:v>30</c:v>
                </c:pt>
                <c:pt idx="2">
                  <c:v>17</c:v>
                </c:pt>
                <c:pt idx="3">
                  <c:v>10</c:v>
                </c:pt>
                <c:pt idx="4">
                  <c:v>9</c:v>
                </c:pt>
                <c:pt idx="5">
                  <c:v>7</c:v>
                </c:pt>
                <c:pt idx="6">
                  <c:v>7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shape val="box"/>
        <c:axId val="125297024"/>
        <c:axId val="125298560"/>
        <c:axId val="0"/>
      </c:bar3DChart>
      <c:catAx>
        <c:axId val="125297024"/>
        <c:scaling>
          <c:orientation val="minMax"/>
        </c:scaling>
        <c:axPos val="b"/>
        <c:numFmt formatCode="General" sourceLinked="1"/>
        <c:majorTickMark val="none"/>
        <c:tickLblPos val="nextTo"/>
        <c:crossAx val="125298560"/>
        <c:crosses val="autoZero"/>
        <c:auto val="1"/>
        <c:lblAlgn val="ctr"/>
        <c:lblOffset val="100"/>
      </c:catAx>
      <c:valAx>
        <c:axId val="1252985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52970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STATS'!$A$7:$A$15</c:f>
              <c:strCache>
                <c:ptCount val="9"/>
                <c:pt idx="0">
                  <c:v>First Centennial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Core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Stewart Title</c:v>
                </c:pt>
                <c:pt idx="7">
                  <c:v>True Title and Escrow</c:v>
                </c:pt>
                <c:pt idx="8">
                  <c:v>Landmark Title</c:v>
                </c:pt>
              </c:strCache>
            </c:strRef>
          </c:cat>
          <c:val>
            <c:numRef>
              <c:f>'OVERALL STATS'!$C$7:$C$15</c:f>
              <c:numCache>
                <c:formatCode>"$"#,##0</c:formatCode>
                <c:ptCount val="9"/>
                <c:pt idx="0">
                  <c:v>43844349</c:v>
                </c:pt>
                <c:pt idx="1">
                  <c:v>20391606</c:v>
                </c:pt>
                <c:pt idx="2">
                  <c:v>30591882</c:v>
                </c:pt>
                <c:pt idx="3">
                  <c:v>7935890</c:v>
                </c:pt>
                <c:pt idx="4">
                  <c:v>7861500</c:v>
                </c:pt>
                <c:pt idx="5">
                  <c:v>4789500</c:v>
                </c:pt>
                <c:pt idx="6">
                  <c:v>1250000</c:v>
                </c:pt>
                <c:pt idx="7">
                  <c:v>452000</c:v>
                </c:pt>
                <c:pt idx="8">
                  <c:v>265000</c:v>
                </c:pt>
              </c:numCache>
            </c:numRef>
          </c:val>
        </c:ser>
        <c:shape val="box"/>
        <c:axId val="125328768"/>
        <c:axId val="125351040"/>
        <c:axId val="0"/>
      </c:bar3DChart>
      <c:catAx>
        <c:axId val="125328768"/>
        <c:scaling>
          <c:orientation val="minMax"/>
        </c:scaling>
        <c:axPos val="b"/>
        <c:numFmt formatCode="General" sourceLinked="1"/>
        <c:majorTickMark val="none"/>
        <c:tickLblPos val="nextTo"/>
        <c:crossAx val="125351040"/>
        <c:crosses val="autoZero"/>
        <c:auto val="1"/>
        <c:lblAlgn val="ctr"/>
        <c:lblOffset val="100"/>
      </c:catAx>
      <c:valAx>
        <c:axId val="1253510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53287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STATS'!$A$21:$A$27</c:f>
              <c:strCache>
                <c:ptCount val="7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Signature Title</c:v>
                </c:pt>
                <c:pt idx="4">
                  <c:v>Core Title</c:v>
                </c:pt>
                <c:pt idx="5">
                  <c:v>First American Title</c:v>
                </c:pt>
                <c:pt idx="6">
                  <c:v>Landmark Title</c:v>
                </c:pt>
              </c:strCache>
            </c:strRef>
          </c:cat>
          <c:val>
            <c:numRef>
              <c:f>'OVERALL STATS'!$C$21:$C$27</c:f>
              <c:numCache>
                <c:formatCode>"$"#,##0</c:formatCode>
                <c:ptCount val="7"/>
                <c:pt idx="0">
                  <c:v>5062500</c:v>
                </c:pt>
                <c:pt idx="1">
                  <c:v>1087500</c:v>
                </c:pt>
                <c:pt idx="2">
                  <c:v>755079</c:v>
                </c:pt>
                <c:pt idx="3">
                  <c:v>907000</c:v>
                </c:pt>
                <c:pt idx="4">
                  <c:v>594943.07999999996</c:v>
                </c:pt>
                <c:pt idx="5">
                  <c:v>353500</c:v>
                </c:pt>
                <c:pt idx="6">
                  <c:v>150000</c:v>
                </c:pt>
              </c:numCache>
            </c:numRef>
          </c:val>
        </c:ser>
        <c:shape val="box"/>
        <c:axId val="125704832"/>
        <c:axId val="125706624"/>
        <c:axId val="0"/>
      </c:bar3DChart>
      <c:catAx>
        <c:axId val="125704832"/>
        <c:scaling>
          <c:orientation val="minMax"/>
        </c:scaling>
        <c:axPos val="b"/>
        <c:numFmt formatCode="General" sourceLinked="1"/>
        <c:majorTickMark val="none"/>
        <c:tickLblPos val="nextTo"/>
        <c:crossAx val="125706624"/>
        <c:crosses val="autoZero"/>
        <c:auto val="1"/>
        <c:lblAlgn val="ctr"/>
        <c:lblOffset val="100"/>
      </c:catAx>
      <c:valAx>
        <c:axId val="1257066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57048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STATS'!$A$33:$A$41</c:f>
              <c:strCache>
                <c:ptCount val="9"/>
                <c:pt idx="0">
                  <c:v>First Centennial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Core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Stewart Title</c:v>
                </c:pt>
                <c:pt idx="7">
                  <c:v>Landmark Title</c:v>
                </c:pt>
                <c:pt idx="8">
                  <c:v>True Title and Escrow</c:v>
                </c:pt>
              </c:strCache>
            </c:strRef>
          </c:cat>
          <c:val>
            <c:numRef>
              <c:f>'OVERALL STATS'!$C$33:$C$41</c:f>
              <c:numCache>
                <c:formatCode>"$"#,##0</c:formatCode>
                <c:ptCount val="9"/>
                <c:pt idx="0">
                  <c:v>48906849</c:v>
                </c:pt>
                <c:pt idx="1">
                  <c:v>21146685</c:v>
                </c:pt>
                <c:pt idx="2">
                  <c:v>30945382</c:v>
                </c:pt>
                <c:pt idx="3">
                  <c:v>8530833.0800000001</c:v>
                </c:pt>
                <c:pt idx="4">
                  <c:v>8768500</c:v>
                </c:pt>
                <c:pt idx="5">
                  <c:v>4789500</c:v>
                </c:pt>
                <c:pt idx="6">
                  <c:v>2337500</c:v>
                </c:pt>
                <c:pt idx="7">
                  <c:v>415000</c:v>
                </c:pt>
                <c:pt idx="8">
                  <c:v>452000</c:v>
                </c:pt>
              </c:numCache>
            </c:numRef>
          </c:val>
        </c:ser>
        <c:shape val="box"/>
        <c:axId val="125728640"/>
        <c:axId val="125730176"/>
        <c:axId val="0"/>
      </c:bar3DChart>
      <c:catAx>
        <c:axId val="125728640"/>
        <c:scaling>
          <c:orientation val="minMax"/>
        </c:scaling>
        <c:axPos val="b"/>
        <c:numFmt formatCode="General" sourceLinked="1"/>
        <c:majorTickMark val="none"/>
        <c:tickLblPos val="nextTo"/>
        <c:crossAx val="125730176"/>
        <c:crosses val="autoZero"/>
        <c:auto val="1"/>
        <c:lblAlgn val="ctr"/>
        <c:lblOffset val="100"/>
      </c:catAx>
      <c:valAx>
        <c:axId val="1257301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57286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9525</xdr:rowOff>
    </xdr:from>
    <xdr:to>
      <xdr:col>6</xdr:col>
      <xdr:colOff>1152524</xdr:colOff>
      <xdr:row>63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64</xdr:row>
      <xdr:rowOff>19050</xdr:rowOff>
    </xdr:from>
    <xdr:to>
      <xdr:col>6</xdr:col>
      <xdr:colOff>1152524</xdr:colOff>
      <xdr:row>81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82</xdr:row>
      <xdr:rowOff>0</xdr:rowOff>
    </xdr:from>
    <xdr:to>
      <xdr:col>6</xdr:col>
      <xdr:colOff>1143000</xdr:colOff>
      <xdr:row>98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46</xdr:row>
      <xdr:rowOff>0</xdr:rowOff>
    </xdr:from>
    <xdr:to>
      <xdr:col>20</xdr:col>
      <xdr:colOff>190500</xdr:colOff>
      <xdr:row>62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64</xdr:row>
      <xdr:rowOff>9525</xdr:rowOff>
    </xdr:from>
    <xdr:to>
      <xdr:col>20</xdr:col>
      <xdr:colOff>190499</xdr:colOff>
      <xdr:row>81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82</xdr:row>
      <xdr:rowOff>9525</xdr:rowOff>
    </xdr:from>
    <xdr:to>
      <xdr:col>20</xdr:col>
      <xdr:colOff>180974</xdr:colOff>
      <xdr:row>99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566.702214120371" createdVersion="3" refreshedVersion="3" minRefreshableVersion="3" recordCount="117">
  <cacheSource type="worksheet">
    <worksheetSource name="Table5"/>
  </cacheSource>
  <cacheFields count="10">
    <cacheField name="FULLNAME" numFmtId="0">
      <sharedItems containsBlank="1" count="10">
        <s v="Core Title"/>
        <s v="First American Title"/>
        <s v="First Centennial Title"/>
        <s v="Landmark Title"/>
        <s v="Signature Title"/>
        <s v="Stewart Title"/>
        <s v="Ticor Title"/>
        <s v="Toiyabe Title"/>
        <s v="True Title and Escrow"/>
        <m u="1"/>
      </sharedItems>
    </cacheField>
    <cacheField name="RECBY" numFmtId="0">
      <sharedItems/>
    </cacheField>
    <cacheField name="BRANCH" numFmtId="0">
      <sharedItems containsBlank="1" count="9">
        <s v="KIETZKE"/>
        <s v="CARSON CITY"/>
        <s v="MINDEN"/>
        <s v="GARDNERVILLE"/>
        <s v="DAMONTE"/>
        <s v="ZEPHYR"/>
        <s v="RIDGEVIEW"/>
        <s v="PLUMB"/>
        <m u="1"/>
      </sharedItems>
    </cacheField>
    <cacheField name="EO" numFmtId="0">
      <sharedItems containsBlank="1" count="25">
        <s v="CC"/>
        <s v="KDJ"/>
        <s v="JMS"/>
        <s v="DC"/>
        <s v="AMG"/>
        <s v="ET"/>
        <s v="KN"/>
        <s v="JP"/>
        <s v="3"/>
        <s v="23"/>
        <s v="24"/>
        <s v="17"/>
        <s v="20"/>
        <s v="9"/>
        <s v="DP"/>
        <s v="JML"/>
        <s v="LM"/>
        <s v="KB"/>
        <s v="RC"/>
        <s v="RLT"/>
        <s v="DKC"/>
        <s v="AJF"/>
        <s v="MB"/>
        <s v="YC"/>
        <m u="1"/>
      </sharedItems>
    </cacheField>
    <cacheField name="PROPTYPE" numFmtId="0">
      <sharedItems containsBlank="1" count="6">
        <s v="SINGLE FAM RES."/>
        <s v="CONDO/TWNHSE"/>
        <s v="VACANT LAND"/>
        <s v="MOBILE HOME"/>
        <s v="COMMERCIAL"/>
        <m u="1"/>
      </sharedItems>
    </cacheField>
    <cacheField name="DOCNUM" numFmtId="0">
      <sharedItems containsSemiMixedTypes="0" containsString="0" containsNumber="1" containsInteger="1" minValue="1011722" maxValue="1013033"/>
    </cacheField>
    <cacheField name="AMOUNT" numFmtId="165">
      <sharedItems containsSemiMixedTypes="0" containsString="0" containsNumber="1" containsInteger="1" minValue="102000" maxValue="1600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9-03T00:00:00" maxDate="2024-10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566.702319560187" createdVersion="3" refreshedVersion="3" minRefreshableVersion="3" recordCount="23">
  <cacheSource type="worksheet">
    <worksheetSource name="Table4"/>
  </cacheSource>
  <cacheFields count="8">
    <cacheField name="FULLNAME" numFmtId="0">
      <sharedItems containsBlank="1" count="16">
        <s v="Core Title"/>
        <s v="First American Title"/>
        <s v="First Centennial Title"/>
        <s v="Landmark Title"/>
        <s v="Signature Title"/>
        <s v="Stewart Title"/>
        <s v="Ticor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HARD MONEY"/>
        <s v="CONVENTIONAL"/>
        <s v="CONSTRUCTION"/>
        <s v="CREDIT LINE"/>
        <s v="VA"/>
        <m u="1"/>
        <s v="SBA" u="1"/>
        <s v="FHA" u="1"/>
        <s v="HOME EQUITY" u="1"/>
        <s v="COMMERCIAL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1011727" maxValue="1013002"/>
    </cacheField>
    <cacheField name="AMOUNT" numFmtId="165">
      <sharedItems containsSemiMixedTypes="0" containsString="0" containsNumber="1" minValue="30000" maxValue="1944000"/>
    </cacheField>
    <cacheField name="RECDATE" numFmtId="14">
      <sharedItems containsSemiMixedTypes="0" containsNonDate="0" containsDate="1" containsString="0" minDate="2024-09-03T00:00:00" maxDate="2024-10-01T00:00:00"/>
    </cacheField>
    <cacheField name="LENDER" numFmtId="0">
      <sharedItems containsBlank="1" count="111">
        <s v="MILES, WILLIAM D TRUSTEE; MILES, ANGELA L TRUSTEE; MILES, W &amp; A FAMILY TRUST"/>
        <s v="VANDERBILT MORTGAGE &amp; FINANCE INC"/>
        <s v="GUILD MORTGAGE COMPANY LLC"/>
        <s v="US BANK NA"/>
        <s v="ALL PRO FUNDING V LLC"/>
        <s v="JOHNSTON, JEFFREY R; JOHNSTON, DONNA B"/>
        <s v="ALLIANT CREDIT UNION"/>
        <s v="ROCKET MORTGAGE LLC"/>
        <s v="KIND LENDING"/>
        <s v="HERITAGE BANK OF NEVADA"/>
        <s v="PRIMELENDING"/>
        <s v="MASON MCDUFFIE MORTGAGE CORPORATION"/>
        <s v="BARRETT FINANCIAL GROUP LLC"/>
        <s v="GREATER NEVADA CREDIT UNION"/>
        <s v="DECARLO, JOHN; CIOFFI, MARY"/>
        <s v="PENNYMAC LOAN SERVICES LLC"/>
        <m u="1"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x v="0"/>
    <s v="CT"/>
    <x v="0"/>
    <x v="0"/>
    <x v="0"/>
    <n v="1012430"/>
    <n v="1650990"/>
    <x v="0"/>
    <s v="YES"/>
    <d v="2024-09-19T00:00:00"/>
  </r>
  <r>
    <x v="0"/>
    <s v="CT"/>
    <x v="1"/>
    <x v="1"/>
    <x v="0"/>
    <n v="1011885"/>
    <n v="675000"/>
    <x v="1"/>
    <s v="YES"/>
    <d v="2024-09-06T00:00:00"/>
  </r>
  <r>
    <x v="0"/>
    <s v="CT"/>
    <x v="0"/>
    <x v="2"/>
    <x v="0"/>
    <n v="1012101"/>
    <n v="470000"/>
    <x v="1"/>
    <s v="YES"/>
    <d v="2024-09-11T00:00:00"/>
  </r>
  <r>
    <x v="0"/>
    <s v="CT"/>
    <x v="1"/>
    <x v="3"/>
    <x v="1"/>
    <n v="1011851"/>
    <n v="425000"/>
    <x v="1"/>
    <s v="YES"/>
    <d v="2024-09-05T00:00:00"/>
  </r>
  <r>
    <x v="0"/>
    <s v="CT"/>
    <x v="1"/>
    <x v="1"/>
    <x v="0"/>
    <n v="1012029"/>
    <n v="619900"/>
    <x v="1"/>
    <s v="YES"/>
    <d v="2024-09-10T00:00:00"/>
  </r>
  <r>
    <x v="0"/>
    <s v="CT"/>
    <x v="1"/>
    <x v="4"/>
    <x v="0"/>
    <n v="1012372"/>
    <n v="470000"/>
    <x v="1"/>
    <s v="YES"/>
    <d v="2024-09-17T00:00:00"/>
  </r>
  <r>
    <x v="0"/>
    <s v="CT"/>
    <x v="1"/>
    <x v="1"/>
    <x v="0"/>
    <n v="1011976"/>
    <n v="1950000"/>
    <x v="1"/>
    <s v="YES"/>
    <d v="2024-09-09T00:00:00"/>
  </r>
  <r>
    <x v="0"/>
    <s v="CT"/>
    <x v="1"/>
    <x v="1"/>
    <x v="0"/>
    <n v="1012652"/>
    <n v="1675000"/>
    <x v="1"/>
    <s v="YES"/>
    <d v="2024-09-25T00:00:00"/>
  </r>
  <r>
    <x v="1"/>
    <s v="FA"/>
    <x v="2"/>
    <x v="5"/>
    <x v="0"/>
    <n v="1012553"/>
    <n v="567000"/>
    <x v="1"/>
    <s v="YES"/>
    <d v="2024-09-23T00:00:00"/>
  </r>
  <r>
    <x v="1"/>
    <s v="FA"/>
    <x v="2"/>
    <x v="5"/>
    <x v="0"/>
    <n v="1012884"/>
    <n v="685000"/>
    <x v="1"/>
    <s v="YES"/>
    <d v="2024-09-27T00:00:00"/>
  </r>
  <r>
    <x v="1"/>
    <s v="FA"/>
    <x v="2"/>
    <x v="5"/>
    <x v="0"/>
    <n v="1012565"/>
    <n v="765000"/>
    <x v="1"/>
    <s v="YES"/>
    <d v="2024-09-23T00:00:00"/>
  </r>
  <r>
    <x v="1"/>
    <s v="FA"/>
    <x v="2"/>
    <x v="5"/>
    <x v="1"/>
    <n v="1012572"/>
    <n v="2483050"/>
    <x v="0"/>
    <s v="YES"/>
    <d v="2024-09-23T00:00:00"/>
  </r>
  <r>
    <x v="1"/>
    <s v="FA"/>
    <x v="0"/>
    <x v="6"/>
    <x v="2"/>
    <n v="1012408"/>
    <n v="16000000"/>
    <x v="1"/>
    <s v="YES"/>
    <d v="2024-09-18T00:00:00"/>
  </r>
  <r>
    <x v="1"/>
    <s v="FA"/>
    <x v="2"/>
    <x v="5"/>
    <x v="0"/>
    <n v="1011734"/>
    <n v="780000"/>
    <x v="1"/>
    <s v="YES"/>
    <d v="2024-09-03T00:00:00"/>
  </r>
  <r>
    <x v="1"/>
    <s v="FA"/>
    <x v="2"/>
    <x v="5"/>
    <x v="0"/>
    <n v="1012810"/>
    <n v="750000"/>
    <x v="1"/>
    <s v="YES"/>
    <d v="2024-09-26T00:00:00"/>
  </r>
  <r>
    <x v="1"/>
    <s v="FA"/>
    <x v="0"/>
    <x v="7"/>
    <x v="0"/>
    <n v="1011754"/>
    <n v="759603"/>
    <x v="0"/>
    <s v="YES"/>
    <d v="2024-09-04T00:00:00"/>
  </r>
  <r>
    <x v="1"/>
    <s v="FA"/>
    <x v="2"/>
    <x v="5"/>
    <x v="0"/>
    <n v="1011814"/>
    <n v="1100000"/>
    <x v="1"/>
    <s v="YES"/>
    <d v="2024-09-04T00:00:00"/>
  </r>
  <r>
    <x v="1"/>
    <s v="FA"/>
    <x v="2"/>
    <x v="5"/>
    <x v="3"/>
    <n v="1012411"/>
    <n v="350000"/>
    <x v="1"/>
    <s v="YES"/>
    <d v="2024-09-18T00:00:00"/>
  </r>
  <r>
    <x v="1"/>
    <s v="FA"/>
    <x v="0"/>
    <x v="7"/>
    <x v="0"/>
    <n v="1013012"/>
    <n v="623976"/>
    <x v="0"/>
    <s v="YES"/>
    <d v="2024-09-30T00:00:00"/>
  </r>
  <r>
    <x v="1"/>
    <s v="FA"/>
    <x v="2"/>
    <x v="5"/>
    <x v="0"/>
    <n v="1012270"/>
    <n v="675000"/>
    <x v="1"/>
    <s v="YES"/>
    <d v="2024-09-16T00:00:00"/>
  </r>
  <r>
    <x v="1"/>
    <s v="FA"/>
    <x v="0"/>
    <x v="7"/>
    <x v="0"/>
    <n v="1011891"/>
    <n v="752565"/>
    <x v="0"/>
    <s v="YES"/>
    <d v="2024-09-06T00:00:00"/>
  </r>
  <r>
    <x v="1"/>
    <s v="FA"/>
    <x v="2"/>
    <x v="5"/>
    <x v="1"/>
    <n v="1012216"/>
    <n v="3740688"/>
    <x v="0"/>
    <s v="YES"/>
    <d v="2024-09-13T00:00:00"/>
  </r>
  <r>
    <x v="1"/>
    <s v="FA"/>
    <x v="2"/>
    <x v="5"/>
    <x v="1"/>
    <n v="1011858"/>
    <n v="560000"/>
    <x v="1"/>
    <s v="YES"/>
    <d v="2024-09-05T00:00:00"/>
  </r>
  <r>
    <x v="2"/>
    <s v="FC"/>
    <x v="3"/>
    <x v="8"/>
    <x v="0"/>
    <n v="1011984"/>
    <n v="620000"/>
    <x v="1"/>
    <s v="YES"/>
    <d v="2024-09-09T00:00:00"/>
  </r>
  <r>
    <x v="2"/>
    <s v="FC"/>
    <x v="3"/>
    <x v="8"/>
    <x v="0"/>
    <n v="1011953"/>
    <n v="400000"/>
    <x v="1"/>
    <s v="YES"/>
    <d v="2024-09-09T00:00:00"/>
  </r>
  <r>
    <x v="2"/>
    <s v="FC"/>
    <x v="3"/>
    <x v="8"/>
    <x v="0"/>
    <n v="1012013"/>
    <n v="700000"/>
    <x v="1"/>
    <s v="YES"/>
    <d v="2024-09-10T00:00:00"/>
  </r>
  <r>
    <x v="2"/>
    <s v="FC"/>
    <x v="1"/>
    <x v="9"/>
    <x v="3"/>
    <n v="1012214"/>
    <n v="200000"/>
    <x v="1"/>
    <s v="YES"/>
    <d v="2024-09-13T00:00:00"/>
  </r>
  <r>
    <x v="2"/>
    <s v="FC"/>
    <x v="4"/>
    <x v="10"/>
    <x v="0"/>
    <n v="1012510"/>
    <n v="628000"/>
    <x v="1"/>
    <s v="YES"/>
    <d v="2024-09-20T00:00:00"/>
  </r>
  <r>
    <x v="2"/>
    <s v="FC"/>
    <x v="5"/>
    <x v="11"/>
    <x v="0"/>
    <n v="1012267"/>
    <n v="2600000"/>
    <x v="1"/>
    <s v="YES"/>
    <d v="2024-09-16T00:00:00"/>
  </r>
  <r>
    <x v="2"/>
    <s v="FC"/>
    <x v="3"/>
    <x v="8"/>
    <x v="3"/>
    <n v="1012529"/>
    <n v="165000"/>
    <x v="1"/>
    <s v="YES"/>
    <d v="2024-09-20T00:00:00"/>
  </r>
  <r>
    <x v="2"/>
    <s v="FC"/>
    <x v="5"/>
    <x v="11"/>
    <x v="0"/>
    <n v="1012202"/>
    <n v="1325000"/>
    <x v="1"/>
    <s v="YES"/>
    <d v="2024-09-13T00:00:00"/>
  </r>
  <r>
    <x v="2"/>
    <s v="FC"/>
    <x v="6"/>
    <x v="12"/>
    <x v="0"/>
    <n v="1012522"/>
    <n v="675000"/>
    <x v="0"/>
    <s v="YES"/>
    <d v="2024-09-20T00:00:00"/>
  </r>
  <r>
    <x v="2"/>
    <s v="FC"/>
    <x v="3"/>
    <x v="8"/>
    <x v="0"/>
    <n v="1012515"/>
    <n v="637000"/>
    <x v="1"/>
    <s v="YES"/>
    <d v="2024-09-20T00:00:00"/>
  </r>
  <r>
    <x v="2"/>
    <s v="FC"/>
    <x v="5"/>
    <x v="11"/>
    <x v="0"/>
    <n v="1012236"/>
    <n v="9600000"/>
    <x v="1"/>
    <s v="YES"/>
    <d v="2024-09-16T00:00:00"/>
  </r>
  <r>
    <x v="2"/>
    <s v="FC"/>
    <x v="6"/>
    <x v="13"/>
    <x v="0"/>
    <n v="1012357"/>
    <n v="539000"/>
    <x v="1"/>
    <s v="YES"/>
    <d v="2024-09-17T00:00:00"/>
  </r>
  <r>
    <x v="2"/>
    <s v="FC"/>
    <x v="3"/>
    <x v="8"/>
    <x v="2"/>
    <n v="1012434"/>
    <n v="566000"/>
    <x v="1"/>
    <s v="YES"/>
    <d v="2024-09-19T00:00:00"/>
  </r>
  <r>
    <x v="2"/>
    <s v="FC"/>
    <x v="3"/>
    <x v="8"/>
    <x v="0"/>
    <n v="1012122"/>
    <n v="428000"/>
    <x v="0"/>
    <s v="YES"/>
    <d v="2024-09-12T00:00:00"/>
  </r>
  <r>
    <x v="2"/>
    <s v="FC"/>
    <x v="6"/>
    <x v="12"/>
    <x v="0"/>
    <n v="1012426"/>
    <n v="729331"/>
    <x v="0"/>
    <s v="YES"/>
    <d v="2024-09-19T00:00:00"/>
  </r>
  <r>
    <x v="2"/>
    <s v="FC"/>
    <x v="6"/>
    <x v="12"/>
    <x v="0"/>
    <n v="1012423"/>
    <n v="553371"/>
    <x v="0"/>
    <s v="YES"/>
    <d v="2024-09-19T00:00:00"/>
  </r>
  <r>
    <x v="2"/>
    <s v="FC"/>
    <x v="3"/>
    <x v="8"/>
    <x v="3"/>
    <n v="1012418"/>
    <n v="410000"/>
    <x v="1"/>
    <s v="YES"/>
    <d v="2024-09-19T00:00:00"/>
  </r>
  <r>
    <x v="2"/>
    <s v="FC"/>
    <x v="5"/>
    <x v="11"/>
    <x v="1"/>
    <n v="1012021"/>
    <n v="465000"/>
    <x v="1"/>
    <s v="YES"/>
    <d v="2024-09-10T00:00:00"/>
  </r>
  <r>
    <x v="2"/>
    <s v="FC"/>
    <x v="5"/>
    <x v="11"/>
    <x v="0"/>
    <n v="1012393"/>
    <n v="1250000"/>
    <x v="1"/>
    <s v="YES"/>
    <d v="2024-09-18T00:00:00"/>
  </r>
  <r>
    <x v="2"/>
    <s v="FC"/>
    <x v="6"/>
    <x v="12"/>
    <x v="0"/>
    <n v="1012659"/>
    <n v="682112"/>
    <x v="0"/>
    <s v="YES"/>
    <d v="2024-09-25T00:00:00"/>
  </r>
  <r>
    <x v="2"/>
    <s v="FC"/>
    <x v="3"/>
    <x v="8"/>
    <x v="0"/>
    <n v="1012109"/>
    <n v="745450"/>
    <x v="0"/>
    <s v="YES"/>
    <d v="2024-09-12T00:00:00"/>
  </r>
  <r>
    <x v="2"/>
    <s v="FC"/>
    <x v="3"/>
    <x v="8"/>
    <x v="0"/>
    <n v="1012008"/>
    <n v="865000"/>
    <x v="1"/>
    <s v="YES"/>
    <d v="2024-09-10T00:00:00"/>
  </r>
  <r>
    <x v="2"/>
    <s v="FC"/>
    <x v="6"/>
    <x v="12"/>
    <x v="1"/>
    <n v="1012114"/>
    <n v="406530"/>
    <x v="0"/>
    <s v="YES"/>
    <d v="2024-09-12T00:00:00"/>
  </r>
  <r>
    <x v="2"/>
    <s v="FC"/>
    <x v="3"/>
    <x v="8"/>
    <x v="0"/>
    <n v="1012137"/>
    <n v="710000"/>
    <x v="1"/>
    <s v="YES"/>
    <d v="2024-09-13T00:00:00"/>
  </r>
  <r>
    <x v="2"/>
    <s v="FC"/>
    <x v="3"/>
    <x v="8"/>
    <x v="0"/>
    <n v="1012135"/>
    <n v="1715000"/>
    <x v="1"/>
    <s v="YES"/>
    <d v="2024-09-13T00:00:00"/>
  </r>
  <r>
    <x v="2"/>
    <s v="FC"/>
    <x v="6"/>
    <x v="12"/>
    <x v="0"/>
    <n v="1012446"/>
    <n v="665289"/>
    <x v="0"/>
    <s v="YES"/>
    <d v="2024-09-19T00:00:00"/>
  </r>
  <r>
    <x v="2"/>
    <s v="FC"/>
    <x v="3"/>
    <x v="8"/>
    <x v="0"/>
    <n v="1011733"/>
    <n v="710000"/>
    <x v="1"/>
    <s v="YES"/>
    <d v="2024-09-03T00:00:00"/>
  </r>
  <r>
    <x v="2"/>
    <s v="FC"/>
    <x v="5"/>
    <x v="11"/>
    <x v="1"/>
    <n v="1012847"/>
    <n v="1035000"/>
    <x v="1"/>
    <s v="YES"/>
    <d v="2024-09-27T00:00:00"/>
  </r>
  <r>
    <x v="2"/>
    <s v="FC"/>
    <x v="6"/>
    <x v="12"/>
    <x v="0"/>
    <n v="1012896"/>
    <n v="605999"/>
    <x v="0"/>
    <s v="YES"/>
    <d v="2024-09-27T00:00:00"/>
  </r>
  <r>
    <x v="2"/>
    <s v="FC"/>
    <x v="3"/>
    <x v="8"/>
    <x v="0"/>
    <n v="1012898"/>
    <n v="640000"/>
    <x v="1"/>
    <s v="YES"/>
    <d v="2024-09-27T00:00:00"/>
  </r>
  <r>
    <x v="2"/>
    <s v="FC"/>
    <x v="3"/>
    <x v="8"/>
    <x v="1"/>
    <n v="1012900"/>
    <n v="750000"/>
    <x v="1"/>
    <s v="YES"/>
    <d v="2024-09-27T00:00:00"/>
  </r>
  <r>
    <x v="2"/>
    <s v="FC"/>
    <x v="6"/>
    <x v="13"/>
    <x v="0"/>
    <n v="1012671"/>
    <n v="599000"/>
    <x v="1"/>
    <s v="YES"/>
    <d v="2024-09-25T00:00:00"/>
  </r>
  <r>
    <x v="2"/>
    <s v="FC"/>
    <x v="3"/>
    <x v="8"/>
    <x v="0"/>
    <n v="1012996"/>
    <n v="582000"/>
    <x v="1"/>
    <s v="YES"/>
    <d v="2024-09-30T00:00:00"/>
  </r>
  <r>
    <x v="2"/>
    <s v="FC"/>
    <x v="6"/>
    <x v="13"/>
    <x v="0"/>
    <n v="1012844"/>
    <n v="765000"/>
    <x v="1"/>
    <s v="YES"/>
    <d v="2024-09-27T00:00:00"/>
  </r>
  <r>
    <x v="2"/>
    <s v="FC"/>
    <x v="3"/>
    <x v="8"/>
    <x v="0"/>
    <n v="1011726"/>
    <n v="622000"/>
    <x v="1"/>
    <s v="YES"/>
    <d v="2024-09-03T00:00:00"/>
  </r>
  <r>
    <x v="2"/>
    <s v="FC"/>
    <x v="3"/>
    <x v="8"/>
    <x v="0"/>
    <n v="1012994"/>
    <n v="315000"/>
    <x v="1"/>
    <s v="YES"/>
    <d v="2024-09-30T00:00:00"/>
  </r>
  <r>
    <x v="2"/>
    <s v="FC"/>
    <x v="3"/>
    <x v="8"/>
    <x v="0"/>
    <n v="1011849"/>
    <n v="1050000"/>
    <x v="1"/>
    <s v="YES"/>
    <d v="2024-09-05T00:00:00"/>
  </r>
  <r>
    <x v="2"/>
    <s v="FC"/>
    <x v="5"/>
    <x v="11"/>
    <x v="0"/>
    <n v="1011888"/>
    <n v="838000"/>
    <x v="1"/>
    <s v="YES"/>
    <d v="2024-09-06T00:00:00"/>
  </r>
  <r>
    <x v="2"/>
    <s v="FC"/>
    <x v="3"/>
    <x v="8"/>
    <x v="0"/>
    <n v="1011894"/>
    <n v="720000"/>
    <x v="1"/>
    <s v="YES"/>
    <d v="2024-09-06T00:00:00"/>
  </r>
  <r>
    <x v="2"/>
    <s v="FC"/>
    <x v="6"/>
    <x v="12"/>
    <x v="1"/>
    <n v="1013007"/>
    <n v="404990"/>
    <x v="0"/>
    <s v="YES"/>
    <d v="2024-09-30T00:00:00"/>
  </r>
  <r>
    <x v="2"/>
    <s v="FC"/>
    <x v="6"/>
    <x v="13"/>
    <x v="2"/>
    <n v="1013024"/>
    <n v="458000"/>
    <x v="1"/>
    <s v="YES"/>
    <d v="2024-09-30T00:00:00"/>
  </r>
  <r>
    <x v="2"/>
    <s v="FC"/>
    <x v="3"/>
    <x v="8"/>
    <x v="1"/>
    <n v="1013025"/>
    <n v="366250"/>
    <x v="1"/>
    <s v="YES"/>
    <d v="2024-09-30T00:00:00"/>
  </r>
  <r>
    <x v="2"/>
    <s v="FC"/>
    <x v="6"/>
    <x v="13"/>
    <x v="1"/>
    <n v="1013029"/>
    <n v="329000"/>
    <x v="1"/>
    <s v="YES"/>
    <d v="2024-09-30T00:00:00"/>
  </r>
  <r>
    <x v="2"/>
    <s v="FC"/>
    <x v="3"/>
    <x v="8"/>
    <x v="0"/>
    <n v="1011722"/>
    <n v="615000"/>
    <x v="1"/>
    <s v="YES"/>
    <d v="2024-09-03T00:00:00"/>
  </r>
  <r>
    <x v="2"/>
    <s v="FC"/>
    <x v="3"/>
    <x v="8"/>
    <x v="2"/>
    <n v="1012830"/>
    <n v="580000"/>
    <x v="1"/>
    <s v="YES"/>
    <d v="2024-09-27T00:00:00"/>
  </r>
  <r>
    <x v="2"/>
    <s v="FC"/>
    <x v="6"/>
    <x v="12"/>
    <x v="0"/>
    <n v="1013000"/>
    <n v="633637"/>
    <x v="0"/>
    <s v="YES"/>
    <d v="2024-09-30T00:00:00"/>
  </r>
  <r>
    <x v="2"/>
    <s v="FC"/>
    <x v="3"/>
    <x v="8"/>
    <x v="0"/>
    <n v="1012805"/>
    <n v="496890"/>
    <x v="0"/>
    <s v="YES"/>
    <d v="2024-09-26T00:00:00"/>
  </r>
  <r>
    <x v="2"/>
    <s v="FC"/>
    <x v="5"/>
    <x v="11"/>
    <x v="1"/>
    <n v="1012813"/>
    <n v="798500"/>
    <x v="1"/>
    <s v="YES"/>
    <d v="2024-09-26T00:00:00"/>
  </r>
  <r>
    <x v="2"/>
    <s v="FC"/>
    <x v="5"/>
    <x v="11"/>
    <x v="0"/>
    <n v="1012833"/>
    <n v="1650000"/>
    <x v="1"/>
    <s v="YES"/>
    <d v="2024-09-27T00:00:00"/>
  </r>
  <r>
    <x v="3"/>
    <s v="LT"/>
    <x v="7"/>
    <x v="14"/>
    <x v="0"/>
    <n v="1012533"/>
    <n v="265000"/>
    <x v="1"/>
    <s v="YES"/>
    <d v="2024-09-20T00:00:00"/>
  </r>
  <r>
    <x v="4"/>
    <s v="SIG"/>
    <x v="5"/>
    <x v="15"/>
    <x v="0"/>
    <n v="1011732"/>
    <n v="4000000"/>
    <x v="1"/>
    <s v="YES"/>
    <d v="2024-09-03T00:00:00"/>
  </r>
  <r>
    <x v="4"/>
    <s v="SIG"/>
    <x v="5"/>
    <x v="15"/>
    <x v="2"/>
    <n v="1011833"/>
    <n v="449000"/>
    <x v="1"/>
    <s v="YES"/>
    <d v="2024-09-04T00:00:00"/>
  </r>
  <r>
    <x v="4"/>
    <s v="SIG"/>
    <x v="5"/>
    <x v="15"/>
    <x v="0"/>
    <n v="1012094"/>
    <n v="526250"/>
    <x v="1"/>
    <s v="YES"/>
    <d v="2024-09-11T00:00:00"/>
  </r>
  <r>
    <x v="4"/>
    <s v="SIG"/>
    <x v="5"/>
    <x v="15"/>
    <x v="2"/>
    <n v="1012979"/>
    <n v="446250"/>
    <x v="1"/>
    <s v="YES"/>
    <d v="2024-09-30T00:00:00"/>
  </r>
  <r>
    <x v="4"/>
    <s v="SIG"/>
    <x v="5"/>
    <x v="15"/>
    <x v="0"/>
    <n v="1011735"/>
    <n v="1190000"/>
    <x v="1"/>
    <s v="YES"/>
    <d v="2024-09-03T00:00:00"/>
  </r>
  <r>
    <x v="4"/>
    <s v="SIG"/>
    <x v="5"/>
    <x v="15"/>
    <x v="3"/>
    <n v="1012271"/>
    <n v="450000"/>
    <x v="1"/>
    <s v="YES"/>
    <d v="2024-09-16T00:00:00"/>
  </r>
  <r>
    <x v="4"/>
    <s v="SIG"/>
    <x v="5"/>
    <x v="15"/>
    <x v="0"/>
    <n v="1012650"/>
    <n v="800000"/>
    <x v="1"/>
    <s v="YES"/>
    <d v="2024-09-25T00:00:00"/>
  </r>
  <r>
    <x v="5"/>
    <s v="ST"/>
    <x v="0"/>
    <x v="16"/>
    <x v="1"/>
    <n v="1012026"/>
    <n v="390000"/>
    <x v="1"/>
    <s v="YES"/>
    <d v="2024-09-10T00:00:00"/>
  </r>
  <r>
    <x v="5"/>
    <s v="ST"/>
    <x v="7"/>
    <x v="17"/>
    <x v="3"/>
    <n v="1011905"/>
    <n v="415000"/>
    <x v="1"/>
    <s v="YES"/>
    <d v="2024-09-06T00:00:00"/>
  </r>
  <r>
    <x v="5"/>
    <s v="ST"/>
    <x v="7"/>
    <x v="18"/>
    <x v="0"/>
    <n v="1012661"/>
    <n v="445000"/>
    <x v="1"/>
    <s v="YES"/>
    <d v="2024-09-25T00:00:00"/>
  </r>
  <r>
    <x v="6"/>
    <s v="TI"/>
    <x v="3"/>
    <x v="19"/>
    <x v="0"/>
    <n v="1011899"/>
    <n v="375000"/>
    <x v="1"/>
    <s v="YES"/>
    <d v="2024-09-06T00:00:00"/>
  </r>
  <r>
    <x v="6"/>
    <s v="TI"/>
    <x v="3"/>
    <x v="19"/>
    <x v="0"/>
    <n v="1011893"/>
    <n v="728706"/>
    <x v="0"/>
    <s v="YES"/>
    <d v="2024-09-06T00:00:00"/>
  </r>
  <r>
    <x v="6"/>
    <s v="TI"/>
    <x v="1"/>
    <x v="20"/>
    <x v="0"/>
    <n v="1012621"/>
    <n v="579000"/>
    <x v="1"/>
    <s v="YES"/>
    <d v="2024-09-24T00:00:00"/>
  </r>
  <r>
    <x v="6"/>
    <s v="TI"/>
    <x v="3"/>
    <x v="19"/>
    <x v="2"/>
    <n v="1011862"/>
    <n v="135000"/>
    <x v="1"/>
    <s v="YES"/>
    <d v="2024-09-05T00:00:00"/>
  </r>
  <r>
    <x v="6"/>
    <s v="TI"/>
    <x v="3"/>
    <x v="19"/>
    <x v="0"/>
    <n v="1012619"/>
    <n v="530000"/>
    <x v="1"/>
    <s v="YES"/>
    <d v="2024-09-24T00:00:00"/>
  </r>
  <r>
    <x v="6"/>
    <s v="TI"/>
    <x v="3"/>
    <x v="19"/>
    <x v="0"/>
    <n v="1012251"/>
    <n v="725000"/>
    <x v="1"/>
    <s v="YES"/>
    <d v="2024-09-16T00:00:00"/>
  </r>
  <r>
    <x v="6"/>
    <s v="TI"/>
    <x v="3"/>
    <x v="19"/>
    <x v="0"/>
    <n v="1012812"/>
    <n v="530000"/>
    <x v="0"/>
    <s v="YES"/>
    <d v="2024-09-26T00:00:00"/>
  </r>
  <r>
    <x v="6"/>
    <s v="TI"/>
    <x v="1"/>
    <x v="20"/>
    <x v="0"/>
    <n v="1011821"/>
    <n v="575000"/>
    <x v="1"/>
    <s v="YES"/>
    <d v="2024-09-04T00:00:00"/>
  </r>
  <r>
    <x v="6"/>
    <s v="TI"/>
    <x v="3"/>
    <x v="19"/>
    <x v="0"/>
    <n v="1012647"/>
    <n v="464000"/>
    <x v="1"/>
    <s v="YES"/>
    <d v="2024-09-25T00:00:00"/>
  </r>
  <r>
    <x v="6"/>
    <s v="TI"/>
    <x v="3"/>
    <x v="19"/>
    <x v="0"/>
    <n v="1011973"/>
    <n v="1495000"/>
    <x v="1"/>
    <s v="YES"/>
    <d v="2024-09-09T00:00:00"/>
  </r>
  <r>
    <x v="6"/>
    <s v="TI"/>
    <x v="1"/>
    <x v="20"/>
    <x v="0"/>
    <n v="1011919"/>
    <n v="425000"/>
    <x v="1"/>
    <s v="YES"/>
    <d v="2024-09-09T00:00:00"/>
  </r>
  <r>
    <x v="6"/>
    <s v="TI"/>
    <x v="3"/>
    <x v="19"/>
    <x v="4"/>
    <n v="1012547"/>
    <n v="2000000"/>
    <x v="1"/>
    <s v="YES"/>
    <d v="2024-09-23T00:00:00"/>
  </r>
  <r>
    <x v="6"/>
    <s v="TI"/>
    <x v="3"/>
    <x v="19"/>
    <x v="0"/>
    <n v="1012530"/>
    <n v="614000"/>
    <x v="1"/>
    <s v="YES"/>
    <d v="2024-09-20T00:00:00"/>
  </r>
  <r>
    <x v="6"/>
    <s v="TI"/>
    <x v="3"/>
    <x v="19"/>
    <x v="4"/>
    <n v="1012831"/>
    <n v="200000"/>
    <x v="1"/>
    <s v="YES"/>
    <d v="2024-09-27T00:00:00"/>
  </r>
  <r>
    <x v="6"/>
    <s v="TI"/>
    <x v="3"/>
    <x v="19"/>
    <x v="2"/>
    <n v="1012527"/>
    <n v="102000"/>
    <x v="1"/>
    <s v="YES"/>
    <d v="2024-09-20T00:00:00"/>
  </r>
  <r>
    <x v="6"/>
    <s v="TI"/>
    <x v="3"/>
    <x v="19"/>
    <x v="0"/>
    <n v="1011966"/>
    <n v="1690000"/>
    <x v="1"/>
    <s v="YES"/>
    <d v="2024-09-09T00:00:00"/>
  </r>
  <r>
    <x v="6"/>
    <s v="TI"/>
    <x v="3"/>
    <x v="19"/>
    <x v="0"/>
    <n v="1011738"/>
    <n v="505000"/>
    <x v="1"/>
    <s v="YES"/>
    <d v="2024-09-03T00:00:00"/>
  </r>
  <r>
    <x v="6"/>
    <s v="TI"/>
    <x v="7"/>
    <x v="21"/>
    <x v="0"/>
    <n v="1012455"/>
    <n v="1040000"/>
    <x v="1"/>
    <s v="YES"/>
    <d v="2024-09-19T00:00:00"/>
  </r>
  <r>
    <x v="6"/>
    <s v="TI"/>
    <x v="3"/>
    <x v="19"/>
    <x v="0"/>
    <n v="1012402"/>
    <n v="798900"/>
    <x v="1"/>
    <s v="YES"/>
    <d v="2024-09-18T00:00:00"/>
  </r>
  <r>
    <x v="6"/>
    <s v="TI"/>
    <x v="1"/>
    <x v="20"/>
    <x v="0"/>
    <n v="1011981"/>
    <n v="720000"/>
    <x v="1"/>
    <s v="YES"/>
    <d v="2024-09-09T00:00:00"/>
  </r>
  <r>
    <x v="6"/>
    <s v="TI"/>
    <x v="1"/>
    <x v="20"/>
    <x v="0"/>
    <n v="1012009"/>
    <n v="725000"/>
    <x v="1"/>
    <s v="YES"/>
    <d v="2024-09-10T00:00:00"/>
  </r>
  <r>
    <x v="6"/>
    <s v="TI"/>
    <x v="3"/>
    <x v="19"/>
    <x v="2"/>
    <n v="1013001"/>
    <n v="300000"/>
    <x v="1"/>
    <s v="YES"/>
    <d v="2024-09-30T00:00:00"/>
  </r>
  <r>
    <x v="6"/>
    <s v="TI"/>
    <x v="3"/>
    <x v="19"/>
    <x v="0"/>
    <n v="1012199"/>
    <n v="790000"/>
    <x v="1"/>
    <s v="YES"/>
    <d v="2024-09-13T00:00:00"/>
  </r>
  <r>
    <x v="6"/>
    <s v="TI"/>
    <x v="3"/>
    <x v="19"/>
    <x v="0"/>
    <n v="1012440"/>
    <n v="2750000"/>
    <x v="1"/>
    <s v="YES"/>
    <d v="2024-09-19T00:00:00"/>
  </r>
  <r>
    <x v="6"/>
    <s v="TI"/>
    <x v="3"/>
    <x v="19"/>
    <x v="2"/>
    <n v="1012397"/>
    <n v="850000"/>
    <x v="1"/>
    <s v="YES"/>
    <d v="2024-09-18T00:00:00"/>
  </r>
  <r>
    <x v="6"/>
    <s v="TI"/>
    <x v="3"/>
    <x v="19"/>
    <x v="0"/>
    <n v="1012525"/>
    <n v="745000"/>
    <x v="1"/>
    <s v="YES"/>
    <d v="2024-09-20T00:00:00"/>
  </r>
  <r>
    <x v="7"/>
    <s v="TT"/>
    <x v="2"/>
    <x v="22"/>
    <x v="0"/>
    <n v="1012835"/>
    <n v="750000"/>
    <x v="1"/>
    <s v="YES"/>
    <d v="2024-09-27T00:00:00"/>
  </r>
  <r>
    <x v="7"/>
    <s v="TT"/>
    <x v="2"/>
    <x v="22"/>
    <x v="0"/>
    <n v="1012209"/>
    <n v="556500"/>
    <x v="1"/>
    <s v="YES"/>
    <d v="2024-09-13T00:00:00"/>
  </r>
  <r>
    <x v="7"/>
    <s v="TT"/>
    <x v="2"/>
    <x v="22"/>
    <x v="0"/>
    <n v="1012273"/>
    <n v="1169000"/>
    <x v="1"/>
    <s v="YES"/>
    <d v="2024-09-16T00:00:00"/>
  </r>
  <r>
    <x v="7"/>
    <s v="TT"/>
    <x v="2"/>
    <x v="22"/>
    <x v="0"/>
    <n v="1013022"/>
    <n v="464000"/>
    <x v="1"/>
    <s v="YES"/>
    <d v="2024-09-30T00:00:00"/>
  </r>
  <r>
    <x v="7"/>
    <s v="TT"/>
    <x v="2"/>
    <x v="22"/>
    <x v="2"/>
    <n v="1012243"/>
    <n v="750000"/>
    <x v="1"/>
    <s v="YES"/>
    <d v="2024-09-16T00:00:00"/>
  </r>
  <r>
    <x v="7"/>
    <s v="TT"/>
    <x v="2"/>
    <x v="22"/>
    <x v="0"/>
    <n v="1013033"/>
    <n v="575000"/>
    <x v="1"/>
    <s v="YES"/>
    <d v="2024-09-30T00:00:00"/>
  </r>
  <r>
    <x v="7"/>
    <s v="TT"/>
    <x v="2"/>
    <x v="22"/>
    <x v="0"/>
    <n v="1011978"/>
    <n v="525000"/>
    <x v="1"/>
    <s v="YES"/>
    <d v="2024-09-09T00:00:00"/>
  </r>
  <r>
    <x v="8"/>
    <s v="TTE"/>
    <x v="7"/>
    <x v="23"/>
    <x v="0"/>
    <n v="1013009"/>
    <n v="452000"/>
    <x v="1"/>
    <s v="YES"/>
    <d v="2024-09-30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3">
  <r>
    <x v="0"/>
    <s v="CT"/>
    <x v="0"/>
    <s v="1419-01-610-005"/>
    <n v="1012642"/>
    <n v="400000"/>
    <d v="2024-09-25T00:00:00"/>
    <x v="0"/>
  </r>
  <r>
    <x v="0"/>
    <s v="CT"/>
    <x v="1"/>
    <s v="1420-07-411-018"/>
    <n v="1011871"/>
    <n v="194943.08"/>
    <d v="2024-09-05T00:00:00"/>
    <x v="1"/>
  </r>
  <r>
    <x v="1"/>
    <s v="FA"/>
    <x v="1"/>
    <s v="1320-33-816-026"/>
    <n v="1012005"/>
    <n v="82500"/>
    <d v="2024-09-10T00:00:00"/>
    <x v="2"/>
  </r>
  <r>
    <x v="1"/>
    <s v="FA"/>
    <x v="1"/>
    <s v="1320-30-816-005"/>
    <n v="1012197"/>
    <n v="271000"/>
    <d v="2024-09-13T00:00:00"/>
    <x v="2"/>
  </r>
  <r>
    <x v="2"/>
    <s v="FC"/>
    <x v="1"/>
    <s v="1419-12-610-028"/>
    <n v="1011839"/>
    <n v="424000"/>
    <d v="2024-09-04T00:00:00"/>
    <x v="3"/>
  </r>
  <r>
    <x v="2"/>
    <s v="FC"/>
    <x v="2"/>
    <s v="1420-34-610-030"/>
    <n v="1012435"/>
    <n v="1500000"/>
    <d v="2024-09-19T00:00:00"/>
    <x v="4"/>
  </r>
  <r>
    <x v="2"/>
    <s v="FC"/>
    <x v="1"/>
    <s v="1320-33-313-017"/>
    <n v="1012506"/>
    <n v="53500"/>
    <d v="2024-09-20T00:00:00"/>
    <x v="2"/>
  </r>
  <r>
    <x v="2"/>
    <s v="FC"/>
    <x v="0"/>
    <s v="1320-31-513-007"/>
    <n v="1012354"/>
    <n v="500000"/>
    <d v="2024-09-17T00:00:00"/>
    <x v="5"/>
  </r>
  <r>
    <x v="2"/>
    <s v="FC"/>
    <x v="3"/>
    <s v="1220-04-515-010"/>
    <n v="1012136"/>
    <n v="50000"/>
    <d v="2024-09-13T00:00:00"/>
    <x v="6"/>
  </r>
  <r>
    <x v="2"/>
    <s v="FC"/>
    <x v="1"/>
    <s v="1318-15-713-006"/>
    <n v="1012606"/>
    <n v="441000"/>
    <d v="2024-09-24T00:00:00"/>
    <x v="7"/>
  </r>
  <r>
    <x v="2"/>
    <s v="FC"/>
    <x v="1"/>
    <s v="1318-10-416-049"/>
    <n v="1011729"/>
    <n v="1944000"/>
    <d v="2024-09-03T00:00:00"/>
    <x v="8"/>
  </r>
  <r>
    <x v="2"/>
    <s v="FC"/>
    <x v="3"/>
    <s v="1319-10-210-002"/>
    <n v="1011727"/>
    <n v="150000"/>
    <d v="2024-09-03T00:00:00"/>
    <x v="9"/>
  </r>
  <r>
    <x v="3"/>
    <s v="LT"/>
    <x v="1"/>
    <s v="1420-35-410-003"/>
    <n v="1012279"/>
    <n v="150000"/>
    <d v="2024-09-16T00:00:00"/>
    <x v="10"/>
  </r>
  <r>
    <x v="4"/>
    <s v="SIG"/>
    <x v="4"/>
    <s v="1320-33-110-018"/>
    <n v="1011918"/>
    <n v="511000"/>
    <d v="2024-09-09T00:00:00"/>
    <x v="2"/>
  </r>
  <r>
    <x v="4"/>
    <s v="SIG"/>
    <x v="3"/>
    <s v="1318-26-515-035"/>
    <n v="1012656"/>
    <n v="396000"/>
    <d v="2024-09-25T00:00:00"/>
    <x v="6"/>
  </r>
  <r>
    <x v="5"/>
    <s v="ST"/>
    <x v="1"/>
    <s v="1319-09-602-010"/>
    <n v="1012825"/>
    <n v="135000"/>
    <d v="2024-09-27T00:00:00"/>
    <x v="11"/>
  </r>
  <r>
    <x v="5"/>
    <s v="ST"/>
    <x v="1"/>
    <s v="1220-24-401-014"/>
    <n v="1012891"/>
    <n v="735000"/>
    <d v="2024-09-27T00:00:00"/>
    <x v="12"/>
  </r>
  <r>
    <x v="5"/>
    <s v="ST"/>
    <x v="1"/>
    <s v="1220-21-710-050"/>
    <n v="1011967"/>
    <n v="61500"/>
    <d v="2024-09-09T00:00:00"/>
    <x v="2"/>
  </r>
  <r>
    <x v="5"/>
    <s v="ST"/>
    <x v="1"/>
    <s v="1220-22-410-122"/>
    <n v="1011826"/>
    <n v="156000"/>
    <d v="2024-09-04T00:00:00"/>
    <x v="7"/>
  </r>
  <r>
    <x v="6"/>
    <s v="TI"/>
    <x v="3"/>
    <s v="1022-18-002-055"/>
    <n v="1012582"/>
    <n v="100000"/>
    <d v="2024-09-23T00:00:00"/>
    <x v="13"/>
  </r>
  <r>
    <x v="6"/>
    <s v="TI"/>
    <x v="1"/>
    <s v="1220-16-210-067"/>
    <n v="1012388"/>
    <n v="30000"/>
    <d v="2024-09-18T00:00:00"/>
    <x v="2"/>
  </r>
  <r>
    <x v="6"/>
    <s v="TI"/>
    <x v="0"/>
    <s v="1320-30-702-020"/>
    <n v="1012614"/>
    <n v="200000"/>
    <d v="2024-09-24T00:00:00"/>
    <x v="14"/>
  </r>
  <r>
    <x v="6"/>
    <s v="TI"/>
    <x v="4"/>
    <s v="1420-33-312-013"/>
    <n v="1013002"/>
    <n v="425079"/>
    <d v="2024-09-30T00:00:00"/>
    <x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57" firstHeaderRow="1" firstDataRow="2" firstDataCol="3" rowPageCount="2" colPageCount="1"/>
  <pivotFields count="10">
    <pivotField name="TITLE COMPANY" axis="axisRow" compact="0" showAll="0">
      <items count="11">
        <item m="1" x="9"/>
        <item x="0"/>
        <item x="1"/>
        <item x="2"/>
        <item x="3"/>
        <item x="4"/>
        <item x="5"/>
        <item x="6"/>
        <item x="7"/>
        <item x="8"/>
        <item t="default"/>
      </items>
    </pivotField>
    <pivotField compact="0" showAll="0"/>
    <pivotField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showAll="0">
      <items count="26">
        <item m="1" x="2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axis="axisPage" compact="0" showAll="0">
      <items count="7">
        <item m="1" x="5"/>
        <item x="0"/>
        <item x="1"/>
        <item x="2"/>
        <item x="3"/>
        <item x="4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52">
    <i>
      <x v="1"/>
    </i>
    <i r="1">
      <x v="1"/>
    </i>
    <i r="2">
      <x v="1"/>
    </i>
    <i r="2">
      <x v="3"/>
    </i>
    <i r="1">
      <x v="2"/>
    </i>
    <i r="2">
      <x v="2"/>
    </i>
    <i r="2">
      <x v="4"/>
    </i>
    <i r="2">
      <x v="5"/>
    </i>
    <i>
      <x v="2"/>
    </i>
    <i r="1">
      <x v="1"/>
    </i>
    <i r="2">
      <x v="7"/>
    </i>
    <i r="2">
      <x v="8"/>
    </i>
    <i r="1">
      <x v="3"/>
    </i>
    <i r="2">
      <x v="6"/>
    </i>
    <i>
      <x v="3"/>
    </i>
    <i r="1">
      <x v="2"/>
    </i>
    <i r="2">
      <x v="10"/>
    </i>
    <i r="1">
      <x v="4"/>
    </i>
    <i r="2">
      <x v="9"/>
    </i>
    <i r="1">
      <x v="5"/>
    </i>
    <i r="2">
      <x v="11"/>
    </i>
    <i r="1">
      <x v="6"/>
    </i>
    <i r="2">
      <x v="12"/>
    </i>
    <i r="1">
      <x v="7"/>
    </i>
    <i r="2">
      <x v="13"/>
    </i>
    <i r="2">
      <x v="14"/>
    </i>
    <i>
      <x v="4"/>
    </i>
    <i r="1">
      <x v="8"/>
    </i>
    <i r="2">
      <x v="15"/>
    </i>
    <i>
      <x v="5"/>
    </i>
    <i r="1">
      <x v="6"/>
    </i>
    <i r="2">
      <x v="16"/>
    </i>
    <i>
      <x v="6"/>
    </i>
    <i r="1">
      <x v="1"/>
    </i>
    <i r="2">
      <x v="17"/>
    </i>
    <i r="1">
      <x v="8"/>
    </i>
    <i r="2">
      <x v="18"/>
    </i>
    <i r="2">
      <x v="19"/>
    </i>
    <i>
      <x v="7"/>
    </i>
    <i r="1">
      <x v="2"/>
    </i>
    <i r="2">
      <x v="21"/>
    </i>
    <i r="1">
      <x v="4"/>
    </i>
    <i r="2">
      <x v="20"/>
    </i>
    <i r="1">
      <x v="8"/>
    </i>
    <i r="2">
      <x v="22"/>
    </i>
    <i>
      <x v="8"/>
    </i>
    <i r="1">
      <x v="3"/>
    </i>
    <i r="2">
      <x v="23"/>
    </i>
    <i>
      <x v="9"/>
    </i>
    <i r="1">
      <x v="8"/>
    </i>
    <i r="2">
      <x v="2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59" firstHeaderRow="1" firstDataRow="2" firstDataCol="2" rowPageCount="1" colPageCount="1"/>
  <pivotFields count="8">
    <pivotField name="TITLE COMPANY" axis="axisRow" compact="0" showAll="0" insertBlankRow="1">
      <items count="17">
        <item m="1" x="12"/>
        <item m="1" x="11"/>
        <item m="1" x="10"/>
        <item x="1"/>
        <item x="2"/>
        <item m="1" x="15"/>
        <item m="1" x="13"/>
        <item x="6"/>
        <item m="1" x="14"/>
        <item m="1" x="7"/>
        <item m="1" x="9"/>
        <item x="5"/>
        <item m="1" x="8"/>
        <item x="0"/>
        <item x="3"/>
        <item x="4"/>
        <item t="default"/>
      </items>
    </pivotField>
    <pivotField compact="0" showAll="0" insertBlankRow="1"/>
    <pivotField axis="axisPage" compact="0" showAll="0" insertBlankRow="1">
      <items count="11">
        <item m="1" x="9"/>
        <item x="2"/>
        <item x="1"/>
        <item x="3"/>
        <item m="1" x="7"/>
        <item x="0"/>
        <item m="1" x="8"/>
        <item m="1" x="6"/>
        <item x="4"/>
        <item m="1"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2">
        <item m="1" x="38"/>
        <item m="1" x="97"/>
        <item m="1" x="109"/>
        <item m="1" x="25"/>
        <item m="1" x="66"/>
        <item m="1" x="41"/>
        <item m="1" x="70"/>
        <item m="1" x="40"/>
        <item m="1" x="35"/>
        <item m="1" x="59"/>
        <item m="1" x="49"/>
        <item m="1" x="32"/>
        <item m="1" x="47"/>
        <item m="1" x="23"/>
        <item m="1" x="19"/>
        <item m="1" x="104"/>
        <item m="1" x="31"/>
        <item m="1" x="64"/>
        <item m="1" x="58"/>
        <item m="1" x="93"/>
        <item m="1" x="81"/>
        <item m="1" x="33"/>
        <item m="1" x="39"/>
        <item m="1" x="88"/>
        <item m="1" x="43"/>
        <item m="1" x="68"/>
        <item m="1" x="17"/>
        <item m="1" x="45"/>
        <item m="1" x="44"/>
        <item m="1" x="106"/>
        <item m="1" x="94"/>
        <item m="1" x="110"/>
        <item x="13"/>
        <item m="1" x="92"/>
        <item m="1" x="18"/>
        <item m="1" x="29"/>
        <item x="9"/>
        <item m="1" x="100"/>
        <item m="1" x="77"/>
        <item m="1" x="86"/>
        <item m="1" x="27"/>
        <item m="1" x="51"/>
        <item m="1" x="91"/>
        <item m="1" x="20"/>
        <item m="1" x="78"/>
        <item m="1" x="102"/>
        <item m="1" x="56"/>
        <item x="11"/>
        <item m="1" x="63"/>
        <item m="1" x="108"/>
        <item m="1" x="80"/>
        <item m="1" x="69"/>
        <item m="1" x="46"/>
        <item m="1" x="107"/>
        <item m="1" x="50"/>
        <item m="1" x="37"/>
        <item m="1" x="72"/>
        <item m="1" x="84"/>
        <item m="1" x="30"/>
        <item m="1" x="98"/>
        <item m="1" x="76"/>
        <item m="1" x="95"/>
        <item m="1" x="26"/>
        <item x="10"/>
        <item m="1" x="105"/>
        <item m="1" x="75"/>
        <item m="1" x="82"/>
        <item m="1" x="54"/>
        <item m="1" x="103"/>
        <item m="1" x="34"/>
        <item m="1" x="90"/>
        <item m="1" x="99"/>
        <item m="1" x="53"/>
        <item m="1" x="36"/>
        <item m="1" x="57"/>
        <item m="1" x="28"/>
        <item m="1" x="22"/>
        <item m="1" x="74"/>
        <item m="1" x="96"/>
        <item m="1" x="24"/>
        <item m="1" x="87"/>
        <item m="1" x="67"/>
        <item m="1" x="85"/>
        <item m="1" x="73"/>
        <item x="3"/>
        <item m="1" x="79"/>
        <item m="1" x="42"/>
        <item m="1" x="65"/>
        <item m="1" x="21"/>
        <item m="1" x="101"/>
        <item m="1" x="83"/>
        <item m="1" x="89"/>
        <item m="1" x="52"/>
        <item m="1" x="48"/>
        <item m="1" x="71"/>
        <item m="1" x="62"/>
        <item m="1" x="60"/>
        <item m="1" x="55"/>
        <item m="1" x="61"/>
        <item m="1" x="16"/>
        <item x="0"/>
        <item x="1"/>
        <item x="2"/>
        <item x="4"/>
        <item x="5"/>
        <item x="6"/>
        <item x="7"/>
        <item x="8"/>
        <item x="12"/>
        <item x="14"/>
        <item x="15"/>
        <item t="default"/>
      </items>
    </pivotField>
  </pivotFields>
  <rowFields count="2">
    <field x="7"/>
    <field x="0"/>
  </rowFields>
  <rowItems count="55">
    <i>
      <x v="32"/>
    </i>
    <i r="1">
      <x v="7"/>
    </i>
    <i t="blank">
      <x v="32"/>
    </i>
    <i>
      <x v="36"/>
    </i>
    <i r="1">
      <x v="4"/>
    </i>
    <i t="blank">
      <x v="36"/>
    </i>
    <i>
      <x v="47"/>
    </i>
    <i r="1">
      <x v="11"/>
    </i>
    <i t="blank">
      <x v="47"/>
    </i>
    <i>
      <x v="63"/>
    </i>
    <i r="1">
      <x v="14"/>
    </i>
    <i t="blank">
      <x v="63"/>
    </i>
    <i>
      <x v="84"/>
    </i>
    <i r="1">
      <x v="4"/>
    </i>
    <i t="blank">
      <x v="84"/>
    </i>
    <i>
      <x v="100"/>
    </i>
    <i r="1">
      <x v="13"/>
    </i>
    <i t="blank">
      <x v="100"/>
    </i>
    <i>
      <x v="101"/>
    </i>
    <i r="1">
      <x v="13"/>
    </i>
    <i t="blank">
      <x v="101"/>
    </i>
    <i>
      <x v="102"/>
    </i>
    <i r="1">
      <x v="3"/>
    </i>
    <i r="1">
      <x v="4"/>
    </i>
    <i r="1">
      <x v="7"/>
    </i>
    <i r="1">
      <x v="11"/>
    </i>
    <i r="1">
      <x v="15"/>
    </i>
    <i t="blank">
      <x v="102"/>
    </i>
    <i>
      <x v="103"/>
    </i>
    <i r="1">
      <x v="4"/>
    </i>
    <i t="blank">
      <x v="103"/>
    </i>
    <i>
      <x v="104"/>
    </i>
    <i r="1">
      <x v="4"/>
    </i>
    <i t="blank">
      <x v="104"/>
    </i>
    <i>
      <x v="105"/>
    </i>
    <i r="1">
      <x v="4"/>
    </i>
    <i r="1">
      <x v="15"/>
    </i>
    <i t="blank">
      <x v="105"/>
    </i>
    <i>
      <x v="106"/>
    </i>
    <i r="1">
      <x v="4"/>
    </i>
    <i r="1">
      <x v="11"/>
    </i>
    <i t="blank">
      <x v="106"/>
    </i>
    <i>
      <x v="107"/>
    </i>
    <i r="1">
      <x v="4"/>
    </i>
    <i t="blank">
      <x v="107"/>
    </i>
    <i>
      <x v="108"/>
    </i>
    <i r="1">
      <x v="11"/>
    </i>
    <i t="blank">
      <x v="108"/>
    </i>
    <i>
      <x v="109"/>
    </i>
    <i r="1">
      <x v="7"/>
    </i>
    <i t="blank">
      <x v="109"/>
    </i>
    <i>
      <x v="110"/>
    </i>
    <i r="1">
      <x v="7"/>
    </i>
    <i t="blank">
      <x v="11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13" totalsRowCount="1" headerRowDxfId="18" totalsRowDxfId="15" headerRowBorderDxfId="17" tableBorderDxfId="16" totalsRowBorderDxfId="14">
  <autoFilter ref="A4:F12">
    <filterColumn colId="4"/>
    <filterColumn colId="5"/>
  </autoFilter>
  <tableColumns count="6">
    <tableColumn id="1" name="BUILDER" totalsRowLabel="GRAND TOTAL" totalsRowDxfId="5" dataCellStyle="Normal 2"/>
    <tableColumn id="2" name="CLOSINGS" totalsRowFunction="custom" totalsRowDxfId="4" dataCellStyle="Normal 2">
      <totalsRowFormula>SUM(B5:B12)</totalsRowFormula>
    </tableColumn>
    <tableColumn id="3" name="DOLLARVOL" totalsRowFunction="custom" totalsRowDxfId="3" dataCellStyle="Normal 2">
      <totalsRowFormula>SUM(C5:C12)</totalsRowFormula>
    </tableColumn>
    <tableColumn id="4" name="AVERAGE" totalsRowDxfId="2" dataCellStyle="Normal 2"/>
    <tableColumn id="5" name="% OF CLOSINGS" totalsRowFunction="custom" dataDxfId="13" totalsRowDxfId="1" dataCellStyle="Normal 2">
      <calculatedColumnFormula>Table2[[#This Row],[CLOSINGS]]/$B$14</calculatedColumnFormula>
      <totalsRowFormula>SUM(E5:E12)</totalsRowFormula>
    </tableColumn>
    <tableColumn id="6" name="% OF $$$ VOLUME" totalsRowFunction="custom" dataDxfId="12" totalsRowDxfId="0" dataCellStyle="Normal 2">
      <calculatedColumnFormula>Table2[[#This Row],[DOLLARVOL]]/$C$14</calculatedColumnFormula>
      <totalsRowFormula>SUM(F5:F12)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118" totalsRowShown="0" headerRowDxfId="11">
  <autoFilter ref="A1:J118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24" totalsRowShown="0" headerRowDxfId="10">
  <autoFilter ref="A1:H24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141" totalsRowShown="0" headerRowDxfId="9" headerRowBorderDxfId="8" tableBorderDxfId="7" totalsRowBorderDxfId="6">
  <autoFilter ref="A1:E141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5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4" customWidth="1"/>
    <col min="3" max="3" width="18" style="39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46</v>
      </c>
    </row>
    <row r="2" spans="1:7">
      <c r="A2" s="2" t="s">
        <v>54</v>
      </c>
    </row>
    <row r="3" spans="1:7">
      <c r="A3" s="2"/>
    </row>
    <row r="4" spans="1:7" ht="13.8" thickBot="1">
      <c r="A4" s="2"/>
    </row>
    <row r="5" spans="1:7" ht="16.2" thickBot="1">
      <c r="A5" s="130" t="s">
        <v>4</v>
      </c>
      <c r="B5" s="131"/>
      <c r="C5" s="131"/>
      <c r="D5" s="131"/>
      <c r="E5" s="131"/>
      <c r="F5" s="131"/>
      <c r="G5" s="132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40" t="s">
        <v>60</v>
      </c>
      <c r="B7" s="141">
        <v>49</v>
      </c>
      <c r="C7" s="142">
        <v>43844349</v>
      </c>
      <c r="D7" s="143">
        <f t="shared" ref="D7:D15" si="0">B7/$B$16</f>
        <v>0.41880341880341881</v>
      </c>
      <c r="E7" s="143">
        <f t="shared" ref="E7:E15" si="1">C7/$C$16</f>
        <v>0.37351937239771571</v>
      </c>
      <c r="F7" s="144">
        <v>1</v>
      </c>
      <c r="G7" s="144">
        <f>RANK(C7,$C$7:$C$15)</f>
        <v>1</v>
      </c>
    </row>
    <row r="8" spans="1:7">
      <c r="A8" s="69" t="s">
        <v>55</v>
      </c>
      <c r="B8" s="70">
        <v>26</v>
      </c>
      <c r="C8" s="71">
        <v>20391606</v>
      </c>
      <c r="D8" s="23">
        <f t="shared" si="0"/>
        <v>0.22222222222222221</v>
      </c>
      <c r="E8" s="23">
        <f t="shared" si="1"/>
        <v>0.17372044628377295</v>
      </c>
      <c r="F8" s="76">
        <v>2</v>
      </c>
      <c r="G8" s="105">
        <f>RANK(C8,$C$7:$C$15)</f>
        <v>3</v>
      </c>
    </row>
    <row r="9" spans="1:7">
      <c r="A9" s="87" t="s">
        <v>69</v>
      </c>
      <c r="B9" s="83">
        <v>15</v>
      </c>
      <c r="C9" s="119">
        <v>30591882</v>
      </c>
      <c r="D9" s="23">
        <f t="shared" ref="D9" si="2">B9/$B$16</f>
        <v>0.12820512820512819</v>
      </c>
      <c r="E9" s="23">
        <f t="shared" ref="E9" si="3">C9/$C$16</f>
        <v>0.26061877586789978</v>
      </c>
      <c r="F9" s="76">
        <v>3</v>
      </c>
      <c r="G9" s="105">
        <f>RANK(C9,$C$7:$C$15)</f>
        <v>2</v>
      </c>
    </row>
    <row r="10" spans="1:7">
      <c r="A10" s="69" t="s">
        <v>81</v>
      </c>
      <c r="B10" s="70">
        <v>8</v>
      </c>
      <c r="C10" s="71">
        <v>7935890</v>
      </c>
      <c r="D10" s="23">
        <f t="shared" si="0"/>
        <v>6.8376068376068383E-2</v>
      </c>
      <c r="E10" s="23">
        <f t="shared" si="1"/>
        <v>6.7607541674693544E-2</v>
      </c>
      <c r="F10" s="76">
        <v>4</v>
      </c>
      <c r="G10" s="105">
        <f>RANK(C10,$C$7:$C$15)</f>
        <v>4</v>
      </c>
    </row>
    <row r="11" spans="1:7">
      <c r="A11" s="87" t="s">
        <v>75</v>
      </c>
      <c r="B11" s="83">
        <v>7</v>
      </c>
      <c r="C11" s="119">
        <v>7861500</v>
      </c>
      <c r="D11" s="23">
        <f t="shared" si="0"/>
        <v>5.9829059829059832E-2</v>
      </c>
      <c r="E11" s="23">
        <f t="shared" si="1"/>
        <v>6.6973797378189884E-2</v>
      </c>
      <c r="F11" s="76">
        <v>5</v>
      </c>
      <c r="G11" s="105">
        <f>RANK(C11,$C$7:$C$15)</f>
        <v>5</v>
      </c>
    </row>
    <row r="12" spans="1:7">
      <c r="A12" s="69" t="s">
        <v>63</v>
      </c>
      <c r="B12" s="70">
        <v>7</v>
      </c>
      <c r="C12" s="71">
        <v>4789500</v>
      </c>
      <c r="D12" s="23">
        <f t="shared" si="0"/>
        <v>5.9829059829059832E-2</v>
      </c>
      <c r="E12" s="23">
        <f t="shared" si="1"/>
        <v>4.0802773331150601E-2</v>
      </c>
      <c r="F12" s="76">
        <v>5</v>
      </c>
      <c r="G12" s="105">
        <f>RANK(C12,$C$7:$C$15)</f>
        <v>6</v>
      </c>
    </row>
    <row r="13" spans="1:7">
      <c r="A13" s="69" t="s">
        <v>78</v>
      </c>
      <c r="B13" s="70">
        <v>3</v>
      </c>
      <c r="C13" s="71">
        <v>1250000</v>
      </c>
      <c r="D13" s="23">
        <f t="shared" si="0"/>
        <v>2.564102564102564E-2</v>
      </c>
      <c r="E13" s="23">
        <f t="shared" si="1"/>
        <v>1.0649016946223666E-2</v>
      </c>
      <c r="F13" s="76">
        <v>6</v>
      </c>
      <c r="G13" s="105">
        <f>RANK(C13,$C$7:$C$15)</f>
        <v>7</v>
      </c>
    </row>
    <row r="14" spans="1:7">
      <c r="A14" s="35" t="s">
        <v>111</v>
      </c>
      <c r="B14" s="120">
        <v>1</v>
      </c>
      <c r="C14" s="118">
        <v>452000</v>
      </c>
      <c r="D14" s="23">
        <f t="shared" si="0"/>
        <v>8.5470085470085479E-3</v>
      </c>
      <c r="E14" s="23">
        <f t="shared" si="1"/>
        <v>3.8506845277544773E-3</v>
      </c>
      <c r="F14" s="76">
        <v>7</v>
      </c>
      <c r="G14" s="105">
        <f>RANK(C14,$C$7:$C$15)</f>
        <v>8</v>
      </c>
    </row>
    <row r="15" spans="1:7">
      <c r="A15" s="87" t="s">
        <v>100</v>
      </c>
      <c r="B15" s="83">
        <v>1</v>
      </c>
      <c r="C15" s="119">
        <v>265000</v>
      </c>
      <c r="D15" s="23">
        <f t="shared" si="0"/>
        <v>8.5470085470085479E-3</v>
      </c>
      <c r="E15" s="23">
        <f t="shared" si="1"/>
        <v>2.2575915925994172E-3</v>
      </c>
      <c r="F15" s="76">
        <v>7</v>
      </c>
      <c r="G15" s="105">
        <f>RANK(C15,$C$7:$C$15)</f>
        <v>9</v>
      </c>
    </row>
    <row r="16" spans="1:7">
      <c r="A16" s="84" t="s">
        <v>23</v>
      </c>
      <c r="B16" s="85">
        <f>SUM(B7:B15)</f>
        <v>117</v>
      </c>
      <c r="C16" s="86">
        <f>SUM(C7:C15)</f>
        <v>117381727</v>
      </c>
      <c r="D16" s="30">
        <f>SUM(D7:D15)</f>
        <v>0.99999999999999989</v>
      </c>
      <c r="E16" s="30">
        <f>SUM(E7:E15)</f>
        <v>0.99999999999999989</v>
      </c>
      <c r="F16" s="31"/>
      <c r="G16" s="31"/>
    </row>
    <row r="17" spans="1:7" ht="13.8" thickBot="1">
      <c r="A17" s="80"/>
      <c r="B17" s="81"/>
      <c r="C17" s="82"/>
    </row>
    <row r="18" spans="1:7" ht="16.2" thickBot="1">
      <c r="A18" s="133" t="s">
        <v>10</v>
      </c>
      <c r="B18" s="134"/>
      <c r="C18" s="134"/>
      <c r="D18" s="134"/>
      <c r="E18" s="134"/>
      <c r="F18" s="134"/>
      <c r="G18" s="135"/>
    </row>
    <row r="19" spans="1:7">
      <c r="A19" s="3"/>
      <c r="B19" s="45"/>
      <c r="C19" s="40"/>
      <c r="D19" s="4" t="s">
        <v>5</v>
      </c>
      <c r="E19" s="4" t="s">
        <v>5</v>
      </c>
      <c r="F19" s="5" t="s">
        <v>6</v>
      </c>
      <c r="G19" s="5" t="s">
        <v>6</v>
      </c>
    </row>
    <row r="20" spans="1:7">
      <c r="A20" s="6" t="s">
        <v>11</v>
      </c>
      <c r="B20" s="46" t="s">
        <v>8</v>
      </c>
      <c r="C20" s="26" t="s">
        <v>9</v>
      </c>
      <c r="D20" s="8" t="s">
        <v>8</v>
      </c>
      <c r="E20" s="8" t="s">
        <v>9</v>
      </c>
      <c r="F20" s="7" t="s">
        <v>8</v>
      </c>
      <c r="G20" s="7" t="s">
        <v>9</v>
      </c>
    </row>
    <row r="21" spans="1:7">
      <c r="A21" s="140" t="s">
        <v>60</v>
      </c>
      <c r="B21" s="141">
        <v>8</v>
      </c>
      <c r="C21" s="142">
        <v>5062500</v>
      </c>
      <c r="D21" s="145">
        <f t="shared" ref="D21:D26" si="4">B21/$B$28</f>
        <v>0.34782608695652173</v>
      </c>
      <c r="E21" s="145">
        <f t="shared" ref="E21:E26" si="5">C21/$C$28</f>
        <v>0.56814852761130241</v>
      </c>
      <c r="F21" s="146">
        <v>1</v>
      </c>
      <c r="G21" s="146">
        <f>RANK(C21,$C$21:$C$27)</f>
        <v>1</v>
      </c>
    </row>
    <row r="22" spans="1:7">
      <c r="A22" s="69" t="s">
        <v>78</v>
      </c>
      <c r="B22" s="70">
        <v>4</v>
      </c>
      <c r="C22" s="71">
        <v>1087500</v>
      </c>
      <c r="D22" s="23">
        <f t="shared" si="4"/>
        <v>0.17391304347826086</v>
      </c>
      <c r="E22" s="23">
        <f t="shared" si="5"/>
        <v>0.12204672074613163</v>
      </c>
      <c r="F22" s="76">
        <v>2</v>
      </c>
      <c r="G22" s="76">
        <f>RANK(C22,$C$21:$C$27)</f>
        <v>2</v>
      </c>
    </row>
    <row r="23" spans="1:7">
      <c r="A23" s="69" t="s">
        <v>55</v>
      </c>
      <c r="B23" s="70">
        <v>4</v>
      </c>
      <c r="C23" s="71">
        <v>755079</v>
      </c>
      <c r="D23" s="23">
        <f t="shared" si="4"/>
        <v>0.17391304347826086</v>
      </c>
      <c r="E23" s="23">
        <f t="shared" si="5"/>
        <v>8.4740152509672026E-2</v>
      </c>
      <c r="F23" s="76">
        <v>2</v>
      </c>
      <c r="G23" s="76">
        <f>RANK(C23,$C$21:$C$27)</f>
        <v>4</v>
      </c>
    </row>
    <row r="24" spans="1:7">
      <c r="A24" s="69" t="s">
        <v>75</v>
      </c>
      <c r="B24" s="70">
        <v>2</v>
      </c>
      <c r="C24" s="71">
        <v>907000</v>
      </c>
      <c r="D24" s="23">
        <f t="shared" si="4"/>
        <v>8.6956521739130432E-2</v>
      </c>
      <c r="E24" s="23">
        <f t="shared" si="5"/>
        <v>0.10178977077401508</v>
      </c>
      <c r="F24" s="76">
        <v>3</v>
      </c>
      <c r="G24" s="76">
        <f>RANK(C24,$C$21:$C$27)</f>
        <v>3</v>
      </c>
    </row>
    <row r="25" spans="1:7">
      <c r="A25" s="69" t="s">
        <v>81</v>
      </c>
      <c r="B25" s="70">
        <v>2</v>
      </c>
      <c r="C25" s="71">
        <v>594943.07999999996</v>
      </c>
      <c r="D25" s="23">
        <f t="shared" si="4"/>
        <v>8.6956521739130432E-2</v>
      </c>
      <c r="E25" s="23">
        <f t="shared" si="5"/>
        <v>6.6768599489290523E-2</v>
      </c>
      <c r="F25" s="76">
        <v>3</v>
      </c>
      <c r="G25" s="76">
        <f>RANK(C25,$C$21:$C$27)</f>
        <v>5</v>
      </c>
    </row>
    <row r="26" spans="1:7">
      <c r="A26" s="69" t="s">
        <v>69</v>
      </c>
      <c r="B26" s="70">
        <v>2</v>
      </c>
      <c r="C26" s="71">
        <v>353500</v>
      </c>
      <c r="D26" s="23">
        <f t="shared" si="4"/>
        <v>8.6956521739130432E-2</v>
      </c>
      <c r="E26" s="23">
        <f t="shared" si="5"/>
        <v>3.9672198421846008E-2</v>
      </c>
      <c r="F26" s="76">
        <v>3</v>
      </c>
      <c r="G26" s="76">
        <f>RANK(C26,$C$21:$C$27)</f>
        <v>6</v>
      </c>
    </row>
    <row r="27" spans="1:7">
      <c r="A27" s="69" t="s">
        <v>100</v>
      </c>
      <c r="B27" s="70">
        <v>1</v>
      </c>
      <c r="C27" s="71">
        <v>150000</v>
      </c>
      <c r="D27" s="23">
        <f>B27/$B$28</f>
        <v>4.3478260869565216E-2</v>
      </c>
      <c r="E27" s="23">
        <f>C27/$C$28</f>
        <v>1.6834030447742294E-2</v>
      </c>
      <c r="F27" s="76">
        <v>4</v>
      </c>
      <c r="G27" s="76">
        <f>RANK(C27,$C$21:$C$27)</f>
        <v>7</v>
      </c>
    </row>
    <row r="28" spans="1:7">
      <c r="A28" s="32" t="s">
        <v>23</v>
      </c>
      <c r="B28" s="47">
        <f>SUM(B21:B27)</f>
        <v>23</v>
      </c>
      <c r="C28" s="33">
        <f>SUM(C21:C27)</f>
        <v>8910522.0800000001</v>
      </c>
      <c r="D28" s="30">
        <f>SUM(D21:D27)</f>
        <v>0.99999999999999978</v>
      </c>
      <c r="E28" s="30">
        <f>SUM(E21:E27)</f>
        <v>1</v>
      </c>
      <c r="F28" s="31"/>
      <c r="G28" s="31"/>
    </row>
    <row r="29" spans="1:7" ht="13.8" thickBot="1"/>
    <row r="30" spans="1:7" ht="16.2" thickBot="1">
      <c r="A30" s="130" t="s">
        <v>12</v>
      </c>
      <c r="B30" s="131"/>
      <c r="C30" s="131"/>
      <c r="D30" s="131"/>
      <c r="E30" s="131"/>
      <c r="F30" s="131"/>
      <c r="G30" s="132"/>
    </row>
    <row r="31" spans="1:7">
      <c r="A31" s="3"/>
      <c r="B31" s="45"/>
      <c r="C31" s="40"/>
      <c r="D31" s="4" t="s">
        <v>5</v>
      </c>
      <c r="E31" s="4" t="s">
        <v>5</v>
      </c>
      <c r="F31" s="5" t="s">
        <v>6</v>
      </c>
      <c r="G31" s="5" t="s">
        <v>6</v>
      </c>
    </row>
    <row r="32" spans="1:7">
      <c r="A32" s="6" t="s">
        <v>11</v>
      </c>
      <c r="B32" s="46" t="s">
        <v>8</v>
      </c>
      <c r="C32" s="26" t="s">
        <v>9</v>
      </c>
      <c r="D32" s="8" t="s">
        <v>8</v>
      </c>
      <c r="E32" s="8" t="s">
        <v>9</v>
      </c>
      <c r="F32" s="7" t="s">
        <v>8</v>
      </c>
      <c r="G32" s="7" t="s">
        <v>9</v>
      </c>
    </row>
    <row r="33" spans="1:7">
      <c r="A33" s="140" t="s">
        <v>60</v>
      </c>
      <c r="B33" s="141">
        <v>57</v>
      </c>
      <c r="C33" s="142">
        <v>48906849</v>
      </c>
      <c r="D33" s="145">
        <f t="shared" ref="D33:D40" si="6">B33/$B$42</f>
        <v>0.40714285714285714</v>
      </c>
      <c r="E33" s="145">
        <f t="shared" ref="E33:E40" si="7">C33/$C$42</f>
        <v>0.38725138998055131</v>
      </c>
      <c r="F33" s="146">
        <v>1</v>
      </c>
      <c r="G33" s="146">
        <f>RANK(C33,$C$33:$C$41)</f>
        <v>1</v>
      </c>
    </row>
    <row r="34" spans="1:7">
      <c r="A34" s="69" t="s">
        <v>55</v>
      </c>
      <c r="B34" s="70">
        <v>30</v>
      </c>
      <c r="C34" s="71">
        <v>21146685</v>
      </c>
      <c r="D34" s="23">
        <f t="shared" si="6"/>
        <v>0.21428571428571427</v>
      </c>
      <c r="E34" s="23">
        <f t="shared" si="7"/>
        <v>0.16744246106983654</v>
      </c>
      <c r="F34" s="76">
        <v>2</v>
      </c>
      <c r="G34" s="76">
        <f>RANK(C34,$C$33:$C$41)</f>
        <v>3</v>
      </c>
    </row>
    <row r="35" spans="1:7">
      <c r="A35" s="69" t="s">
        <v>69</v>
      </c>
      <c r="B35" s="70">
        <v>17</v>
      </c>
      <c r="C35" s="71">
        <v>30945382</v>
      </c>
      <c r="D35" s="23">
        <f t="shared" si="6"/>
        <v>0.12142857142857143</v>
      </c>
      <c r="E35" s="23">
        <f t="shared" si="7"/>
        <v>0.24502993830126191</v>
      </c>
      <c r="F35" s="76">
        <v>3</v>
      </c>
      <c r="G35" s="76">
        <f>RANK(C35,$C$33:$C$41)</f>
        <v>2</v>
      </c>
    </row>
    <row r="36" spans="1:7">
      <c r="A36" s="69" t="s">
        <v>81</v>
      </c>
      <c r="B36" s="70">
        <v>10</v>
      </c>
      <c r="C36" s="71">
        <v>8530833.0800000001</v>
      </c>
      <c r="D36" s="23">
        <f t="shared" ref="D36" si="8">B36/$B$42</f>
        <v>7.1428571428571425E-2</v>
      </c>
      <c r="E36" s="23">
        <f t="shared" ref="E36" si="9">C36/$C$42</f>
        <v>6.7548350291838824E-2</v>
      </c>
      <c r="F36" s="76">
        <v>4</v>
      </c>
      <c r="G36" s="76">
        <f>RANK(C36,$C$33:$C$41)</f>
        <v>5</v>
      </c>
    </row>
    <row r="37" spans="1:7">
      <c r="A37" s="69" t="s">
        <v>75</v>
      </c>
      <c r="B37" s="70">
        <v>9</v>
      </c>
      <c r="C37" s="71">
        <v>8768500</v>
      </c>
      <c r="D37" s="23">
        <f t="shared" si="6"/>
        <v>6.4285714285714279E-2</v>
      </c>
      <c r="E37" s="23">
        <f t="shared" si="7"/>
        <v>6.9430230785149621E-2</v>
      </c>
      <c r="F37" s="76">
        <v>5</v>
      </c>
      <c r="G37" s="76">
        <f>RANK(C37,$C$33:$C$41)</f>
        <v>4</v>
      </c>
    </row>
    <row r="38" spans="1:7">
      <c r="A38" s="69" t="s">
        <v>63</v>
      </c>
      <c r="B38" s="70">
        <v>7</v>
      </c>
      <c r="C38" s="71">
        <v>4789500</v>
      </c>
      <c r="D38" s="23">
        <f t="shared" si="6"/>
        <v>0.05</v>
      </c>
      <c r="E38" s="23">
        <f t="shared" si="7"/>
        <v>3.7923942560925371E-2</v>
      </c>
      <c r="F38" s="76">
        <v>6</v>
      </c>
      <c r="G38" s="76">
        <f>RANK(C38,$C$33:$C$41)</f>
        <v>6</v>
      </c>
    </row>
    <row r="39" spans="1:7">
      <c r="A39" s="69" t="s">
        <v>78</v>
      </c>
      <c r="B39" s="70">
        <v>7</v>
      </c>
      <c r="C39" s="71">
        <v>2337500</v>
      </c>
      <c r="D39" s="23">
        <f t="shared" si="6"/>
        <v>0.05</v>
      </c>
      <c r="E39" s="23">
        <f t="shared" si="7"/>
        <v>1.8508657633607487E-2</v>
      </c>
      <c r="F39" s="76">
        <v>6</v>
      </c>
      <c r="G39" s="76">
        <f>RANK(C39,$C$33:$C$41)</f>
        <v>7</v>
      </c>
    </row>
    <row r="40" spans="1:7">
      <c r="A40" s="69" t="s">
        <v>100</v>
      </c>
      <c r="B40" s="70">
        <v>2</v>
      </c>
      <c r="C40" s="71">
        <v>415000</v>
      </c>
      <c r="D40" s="23">
        <f t="shared" si="6"/>
        <v>1.4285714285714285E-2</v>
      </c>
      <c r="E40" s="23">
        <f t="shared" si="7"/>
        <v>3.2860290558062487E-3</v>
      </c>
      <c r="F40" s="76">
        <v>7</v>
      </c>
      <c r="G40" s="76">
        <f>RANK(C40,$C$33:$C$41)</f>
        <v>9</v>
      </c>
    </row>
    <row r="41" spans="1:7">
      <c r="A41" s="69" t="s">
        <v>111</v>
      </c>
      <c r="B41" s="70">
        <v>1</v>
      </c>
      <c r="C41" s="71">
        <v>452000</v>
      </c>
      <c r="D41" s="23">
        <f>B41/$B$42</f>
        <v>7.1428571428571426E-3</v>
      </c>
      <c r="E41" s="23">
        <f>C41/$C$42</f>
        <v>3.5790003210227094E-3</v>
      </c>
      <c r="F41" s="76">
        <v>8</v>
      </c>
      <c r="G41" s="76">
        <f>RANK(C41,$C$33:$C$41)</f>
        <v>8</v>
      </c>
    </row>
    <row r="42" spans="1:7">
      <c r="A42" s="32" t="s">
        <v>23</v>
      </c>
      <c r="B42" s="48">
        <f>SUM(B33:B41)</f>
        <v>140</v>
      </c>
      <c r="C42" s="38">
        <f>SUM(C33:C41)</f>
        <v>126292249.08</v>
      </c>
      <c r="D42" s="30">
        <f>SUM(D33:D41)</f>
        <v>1</v>
      </c>
      <c r="E42" s="30">
        <f>SUM(E33:E41)</f>
        <v>1</v>
      </c>
      <c r="F42" s="31"/>
      <c r="G42" s="31"/>
    </row>
    <row r="44" spans="1:7">
      <c r="A44" s="136" t="s">
        <v>24</v>
      </c>
      <c r="B44" s="136"/>
      <c r="C44" s="136"/>
      <c r="D44" s="104" t="s">
        <v>43</v>
      </c>
    </row>
    <row r="45" spans="1:7">
      <c r="A45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8:G18"/>
    <mergeCell ref="A30:G30"/>
    <mergeCell ref="A44:C44"/>
  </mergeCells>
  <phoneticPr fontId="2" type="noConversion"/>
  <hyperlinks>
    <hyperlink ref="A45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9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4" customWidth="1"/>
    <col min="3" max="3" width="16.109375" style="94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48</v>
      </c>
    </row>
    <row r="2" spans="1:7">
      <c r="A2" s="2" t="str">
        <f>'OVERALL STATS'!A2</f>
        <v>Reporting Period: SEPTEMBER, 2024</v>
      </c>
    </row>
    <row r="3" spans="1:7" ht="13.8" thickBot="1"/>
    <row r="4" spans="1:7" ht="16.2" thickBot="1">
      <c r="A4" s="130" t="s">
        <v>13</v>
      </c>
      <c r="B4" s="131"/>
      <c r="C4" s="131"/>
      <c r="D4" s="131"/>
      <c r="E4" s="131"/>
      <c r="F4" s="131"/>
      <c r="G4" s="132"/>
    </row>
    <row r="5" spans="1:7">
      <c r="A5" s="3"/>
      <c r="B5" s="102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7" t="s">
        <v>60</v>
      </c>
      <c r="B7" s="148">
        <v>37</v>
      </c>
      <c r="C7" s="149">
        <v>36817750</v>
      </c>
      <c r="D7" s="150">
        <f>B7/$B$16</f>
        <v>0.38144329896907214</v>
      </c>
      <c r="E7" s="145">
        <f>C7/$C$16</f>
        <v>0.37157537097992593</v>
      </c>
      <c r="F7" s="146">
        <v>1</v>
      </c>
      <c r="G7" s="146">
        <f>RANK(C7,$C$7:$C$15)</f>
        <v>1</v>
      </c>
    </row>
    <row r="8" spans="1:7">
      <c r="A8" s="36" t="s">
        <v>55</v>
      </c>
      <c r="B8" s="37">
        <v>24</v>
      </c>
      <c r="C8" s="97">
        <v>19132900</v>
      </c>
      <c r="D8" s="27">
        <f>B8/$B$16</f>
        <v>0.24742268041237114</v>
      </c>
      <c r="E8" s="23">
        <f>C8/$C$16</f>
        <v>0.19309475498697842</v>
      </c>
      <c r="F8" s="76">
        <v>2</v>
      </c>
      <c r="G8" s="76">
        <f>RANK(C8,$C$7:$C$15)</f>
        <v>3</v>
      </c>
    </row>
    <row r="9" spans="1:7">
      <c r="A9" s="36" t="s">
        <v>69</v>
      </c>
      <c r="B9" s="37">
        <v>10</v>
      </c>
      <c r="C9" s="97">
        <v>22232000</v>
      </c>
      <c r="D9" s="27">
        <f t="shared" ref="D9" si="0">B9/$B$16</f>
        <v>0.10309278350515463</v>
      </c>
      <c r="E9" s="23">
        <f t="shared" ref="E9" si="1">C9/$C$16</f>
        <v>0.22437176762908417</v>
      </c>
      <c r="F9" s="76">
        <v>3</v>
      </c>
      <c r="G9" s="76">
        <f>RANK(C9,$C$7:$C$15)</f>
        <v>2</v>
      </c>
    </row>
    <row r="10" spans="1:7">
      <c r="A10" s="36" t="s">
        <v>75</v>
      </c>
      <c r="B10" s="37">
        <v>7</v>
      </c>
      <c r="C10" s="97">
        <v>7861500</v>
      </c>
      <c r="D10" s="27">
        <f>B10/$B$16</f>
        <v>7.2164948453608241E-2</v>
      </c>
      <c r="E10" s="23">
        <f>C10/$C$16</f>
        <v>7.9340529471754462E-2</v>
      </c>
      <c r="F10" s="76">
        <v>4</v>
      </c>
      <c r="G10" s="76">
        <f>RANK(C10,$C$7:$C$15)</f>
        <v>4</v>
      </c>
    </row>
    <row r="11" spans="1:7">
      <c r="A11" s="36" t="s">
        <v>81</v>
      </c>
      <c r="B11" s="37">
        <v>7</v>
      </c>
      <c r="C11" s="97">
        <v>6284900</v>
      </c>
      <c r="D11" s="27">
        <f>B11/$B$16</f>
        <v>7.2164948453608241E-2</v>
      </c>
      <c r="E11" s="23">
        <f>C11/$C$16</f>
        <v>6.3429026734978008E-2</v>
      </c>
      <c r="F11" s="76">
        <v>4</v>
      </c>
      <c r="G11" s="76">
        <f>RANK(C11,$C$7:$C$15)</f>
        <v>5</v>
      </c>
    </row>
    <row r="12" spans="1:7">
      <c r="A12" s="36" t="s">
        <v>63</v>
      </c>
      <c r="B12" s="37">
        <v>7</v>
      </c>
      <c r="C12" s="97">
        <v>4789500</v>
      </c>
      <c r="D12" s="27">
        <f>B12/$B$16</f>
        <v>7.2164948453608241E-2</v>
      </c>
      <c r="E12" s="23">
        <f>C12/$C$16</f>
        <v>4.8337017859819115E-2</v>
      </c>
      <c r="F12" s="76">
        <v>4</v>
      </c>
      <c r="G12" s="76">
        <f>RANK(C12,$C$7:$C$15)</f>
        <v>6</v>
      </c>
    </row>
    <row r="13" spans="1:7">
      <c r="A13" s="36" t="s">
        <v>78</v>
      </c>
      <c r="B13" s="37">
        <v>3</v>
      </c>
      <c r="C13" s="97">
        <v>1250000</v>
      </c>
      <c r="D13" s="27">
        <f>B13/$B$16</f>
        <v>3.0927835051546393E-2</v>
      </c>
      <c r="E13" s="23">
        <f>C13/$C$16</f>
        <v>1.2615361170221088E-2</v>
      </c>
      <c r="F13" s="76">
        <v>5</v>
      </c>
      <c r="G13" s="76">
        <f>RANK(C13,$C$7:$C$15)</f>
        <v>7</v>
      </c>
    </row>
    <row r="14" spans="1:7">
      <c r="A14" s="36" t="s">
        <v>111</v>
      </c>
      <c r="B14" s="37">
        <v>1</v>
      </c>
      <c r="C14" s="97">
        <v>452000</v>
      </c>
      <c r="D14" s="27">
        <f>B14/$B$16</f>
        <v>1.0309278350515464E-2</v>
      </c>
      <c r="E14" s="23">
        <f>C14/$C$16</f>
        <v>4.5617145991519448E-3</v>
      </c>
      <c r="F14" s="76">
        <v>6</v>
      </c>
      <c r="G14" s="76">
        <f>RANK(C14,$C$7:$C$15)</f>
        <v>8</v>
      </c>
    </row>
    <row r="15" spans="1:7">
      <c r="A15" s="36" t="s">
        <v>100</v>
      </c>
      <c r="B15" s="37">
        <v>1</v>
      </c>
      <c r="C15" s="97">
        <v>265000</v>
      </c>
      <c r="D15" s="27">
        <f>B15/$B$16</f>
        <v>1.0309278350515464E-2</v>
      </c>
      <c r="E15" s="23">
        <f>C15/$C$16</f>
        <v>2.6744565680868705E-3</v>
      </c>
      <c r="F15" s="76">
        <v>6</v>
      </c>
      <c r="G15" s="76">
        <f>RANK(C15,$C$7:$C$15)</f>
        <v>9</v>
      </c>
    </row>
    <row r="16" spans="1:7">
      <c r="A16" s="28" t="s">
        <v>23</v>
      </c>
      <c r="B16" s="29">
        <f>SUM(B7:B15)</f>
        <v>97</v>
      </c>
      <c r="C16" s="98">
        <f>SUM(C7:C15)</f>
        <v>99085550</v>
      </c>
      <c r="D16" s="30">
        <f>SUM(D7:D15)</f>
        <v>0.99999999999999978</v>
      </c>
      <c r="E16" s="30">
        <f>SUM(E7:E15)</f>
        <v>1.0000000000000002</v>
      </c>
      <c r="F16" s="31"/>
      <c r="G16" s="31"/>
    </row>
    <row r="17" spans="1:7" ht="13.8" thickBot="1"/>
    <row r="18" spans="1:7" ht="16.2" thickBot="1">
      <c r="A18" s="130" t="s">
        <v>14</v>
      </c>
      <c r="B18" s="131"/>
      <c r="C18" s="131"/>
      <c r="D18" s="131"/>
      <c r="E18" s="131"/>
      <c r="F18" s="131"/>
      <c r="G18" s="132"/>
    </row>
    <row r="19" spans="1:7">
      <c r="A19" s="3"/>
      <c r="B19" s="102"/>
      <c r="C19" s="95"/>
      <c r="D19" s="10" t="s">
        <v>5</v>
      </c>
      <c r="E19" s="10" t="s">
        <v>5</v>
      </c>
      <c r="F19" s="11" t="s">
        <v>6</v>
      </c>
      <c r="G19" s="15" t="s">
        <v>6</v>
      </c>
    </row>
    <row r="20" spans="1:7">
      <c r="A20" s="12" t="s">
        <v>7</v>
      </c>
      <c r="B20" s="12" t="s">
        <v>8</v>
      </c>
      <c r="C20" s="96" t="s">
        <v>9</v>
      </c>
      <c r="D20" s="13" t="s">
        <v>8</v>
      </c>
      <c r="E20" s="13" t="s">
        <v>9</v>
      </c>
      <c r="F20" s="14" t="s">
        <v>8</v>
      </c>
      <c r="G20" s="16" t="s">
        <v>9</v>
      </c>
    </row>
    <row r="21" spans="1:7">
      <c r="A21" s="151" t="s">
        <v>60</v>
      </c>
      <c r="B21" s="148">
        <v>12</v>
      </c>
      <c r="C21" s="99">
        <v>7026599</v>
      </c>
      <c r="D21" s="150">
        <f>B21/$B$25</f>
        <v>0.6</v>
      </c>
      <c r="E21" s="23">
        <f>C21/$C$25</f>
        <v>0.38404738869764976</v>
      </c>
      <c r="F21" s="146">
        <v>1</v>
      </c>
      <c r="G21" s="76">
        <f>RANK(C21,$C$21:$C$24)</f>
        <v>2</v>
      </c>
    </row>
    <row r="22" spans="1:7">
      <c r="A22" s="151" t="s">
        <v>69</v>
      </c>
      <c r="B22" s="50">
        <v>5</v>
      </c>
      <c r="C22" s="149">
        <v>8359882</v>
      </c>
      <c r="D22" s="27">
        <f>B22/$B$25</f>
        <v>0.25</v>
      </c>
      <c r="E22" s="145">
        <f>C22/$C$25</f>
        <v>0.45691960675719306</v>
      </c>
      <c r="F22" s="76">
        <v>2</v>
      </c>
      <c r="G22" s="146">
        <f>RANK(C22,$C$21:$C$24)</f>
        <v>1</v>
      </c>
    </row>
    <row r="23" spans="1:7">
      <c r="A23" s="49" t="s">
        <v>55</v>
      </c>
      <c r="B23" s="50">
        <v>2</v>
      </c>
      <c r="C23" s="99">
        <v>1258706</v>
      </c>
      <c r="D23" s="27">
        <f>B23/$B$25</f>
        <v>0.1</v>
      </c>
      <c r="E23" s="23">
        <f>C23/$C$25</f>
        <v>6.8796120632195465E-2</v>
      </c>
      <c r="F23" s="76">
        <v>3</v>
      </c>
      <c r="G23" s="76">
        <f>RANK(C23,$C$21:$C$24)</f>
        <v>4</v>
      </c>
    </row>
    <row r="24" spans="1:7">
      <c r="A24" s="49" t="s">
        <v>81</v>
      </c>
      <c r="B24" s="50">
        <v>1</v>
      </c>
      <c r="C24" s="99">
        <v>1650990</v>
      </c>
      <c r="D24" s="27">
        <f t="shared" ref="D24" si="2">B24/$B$25</f>
        <v>0.05</v>
      </c>
      <c r="E24" s="23">
        <f t="shared" ref="E24" si="3">C24/$C$25</f>
        <v>9.023688391296171E-2</v>
      </c>
      <c r="F24" s="76">
        <v>4</v>
      </c>
      <c r="G24" s="76">
        <f>RANK(C24,$C$21:$C$24)</f>
        <v>3</v>
      </c>
    </row>
    <row r="25" spans="1:7">
      <c r="A25" s="28" t="s">
        <v>23</v>
      </c>
      <c r="B25" s="29">
        <f>SUM(B21:B24)</f>
        <v>20</v>
      </c>
      <c r="C25" s="98">
        <f>SUM(C21:C24)</f>
        <v>18296177</v>
      </c>
      <c r="D25" s="30">
        <f>SUM(D21:D24)</f>
        <v>1</v>
      </c>
      <c r="E25" s="30">
        <f>SUM(E21:E24)</f>
        <v>1</v>
      </c>
      <c r="F25" s="31"/>
      <c r="G25" s="31"/>
    </row>
    <row r="26" spans="1:7" ht="13.8" thickBot="1"/>
    <row r="27" spans="1:7" ht="16.2" thickBot="1">
      <c r="A27" s="130" t="s">
        <v>15</v>
      </c>
      <c r="B27" s="131"/>
      <c r="C27" s="131"/>
      <c r="D27" s="131"/>
      <c r="E27" s="131"/>
      <c r="F27" s="131"/>
      <c r="G27" s="132"/>
    </row>
    <row r="28" spans="1:7">
      <c r="A28" s="3"/>
      <c r="B28" s="102"/>
      <c r="C28" s="95"/>
      <c r="D28" s="10" t="s">
        <v>5</v>
      </c>
      <c r="E28" s="10" t="s">
        <v>5</v>
      </c>
      <c r="F28" s="11" t="s">
        <v>6</v>
      </c>
      <c r="G28" s="15" t="s">
        <v>6</v>
      </c>
    </row>
    <row r="29" spans="1:7">
      <c r="A29" s="12" t="s">
        <v>7</v>
      </c>
      <c r="B29" s="12" t="s">
        <v>8</v>
      </c>
      <c r="C29" s="96" t="s">
        <v>9</v>
      </c>
      <c r="D29" s="17" t="s">
        <v>8</v>
      </c>
      <c r="E29" s="13" t="s">
        <v>9</v>
      </c>
      <c r="F29" s="14" t="s">
        <v>8</v>
      </c>
      <c r="G29" s="16" t="s">
        <v>9</v>
      </c>
    </row>
    <row r="30" spans="1:7">
      <c r="A30" s="147" t="s">
        <v>60</v>
      </c>
      <c r="B30" s="148">
        <v>34</v>
      </c>
      <c r="C30" s="149">
        <v>35213750</v>
      </c>
      <c r="D30" s="150">
        <f t="shared" ref="D30:D35" si="4">B30/$B$39</f>
        <v>0.40476190476190477</v>
      </c>
      <c r="E30" s="145">
        <f t="shared" ref="E30:E35" si="5">C30/$C$39</f>
        <v>0.46182391182607579</v>
      </c>
      <c r="F30" s="146">
        <v>1</v>
      </c>
      <c r="G30" s="146">
        <f>RANK(C30,$C$30:$C$38)</f>
        <v>1</v>
      </c>
    </row>
    <row r="31" spans="1:7">
      <c r="A31" s="36" t="s">
        <v>55</v>
      </c>
      <c r="B31" s="37">
        <v>18</v>
      </c>
      <c r="C31" s="97">
        <v>15545900</v>
      </c>
      <c r="D31" s="27">
        <f t="shared" si="4"/>
        <v>0.21428571428571427</v>
      </c>
      <c r="E31" s="23">
        <f t="shared" si="5"/>
        <v>0.20388252744615359</v>
      </c>
      <c r="F31" s="106">
        <v>2</v>
      </c>
      <c r="G31" s="76">
        <f>RANK(C31,$C$30:$C$38)</f>
        <v>2</v>
      </c>
    </row>
    <row r="32" spans="1:7">
      <c r="A32" s="36" t="s">
        <v>69</v>
      </c>
      <c r="B32" s="37">
        <v>9</v>
      </c>
      <c r="C32" s="97">
        <v>6232000</v>
      </c>
      <c r="D32" s="27">
        <f t="shared" si="4"/>
        <v>0.10714285714285714</v>
      </c>
      <c r="E32" s="23">
        <f t="shared" si="5"/>
        <v>8.173189786660337E-2</v>
      </c>
      <c r="F32" s="106">
        <v>3</v>
      </c>
      <c r="G32" s="76">
        <f>RANK(C32,$C$30:$C$38)</f>
        <v>5</v>
      </c>
    </row>
    <row r="33" spans="1:7">
      <c r="A33" s="36" t="s">
        <v>81</v>
      </c>
      <c r="B33" s="37">
        <v>7</v>
      </c>
      <c r="C33" s="97">
        <v>6284900</v>
      </c>
      <c r="D33" s="27">
        <f t="shared" si="4"/>
        <v>8.3333333333333329E-2</v>
      </c>
      <c r="E33" s="23">
        <f t="shared" si="5"/>
        <v>8.2425674727505699E-2</v>
      </c>
      <c r="F33" s="76">
        <v>4</v>
      </c>
      <c r="G33" s="76">
        <f>RANK(C33,$C$30:$C$38)</f>
        <v>4</v>
      </c>
    </row>
    <row r="34" spans="1:7">
      <c r="A34" s="36" t="s">
        <v>63</v>
      </c>
      <c r="B34" s="37">
        <v>6</v>
      </c>
      <c r="C34" s="97">
        <v>4039500</v>
      </c>
      <c r="D34" s="27">
        <f t="shared" si="4"/>
        <v>7.1428571428571425E-2</v>
      </c>
      <c r="E34" s="23">
        <f t="shared" si="5"/>
        <v>5.2977535531473732E-2</v>
      </c>
      <c r="F34" s="106">
        <v>5</v>
      </c>
      <c r="G34" s="76">
        <f>RANK(C34,$C$30:$C$38)</f>
        <v>6</v>
      </c>
    </row>
    <row r="35" spans="1:7">
      <c r="A35" s="36" t="s">
        <v>75</v>
      </c>
      <c r="B35" s="37">
        <v>5</v>
      </c>
      <c r="C35" s="97">
        <v>6966250</v>
      </c>
      <c r="D35" s="27">
        <f t="shared" si="4"/>
        <v>5.9523809523809521E-2</v>
      </c>
      <c r="E35" s="23">
        <f t="shared" si="5"/>
        <v>9.1361494466178708E-2</v>
      </c>
      <c r="F35" s="76">
        <v>6</v>
      </c>
      <c r="G35" s="76">
        <f>RANK(C35,$C$30:$C$38)</f>
        <v>3</v>
      </c>
    </row>
    <row r="36" spans="1:7">
      <c r="A36" s="36" t="s">
        <v>78</v>
      </c>
      <c r="B36" s="37">
        <v>3</v>
      </c>
      <c r="C36" s="97">
        <v>1250000</v>
      </c>
      <c r="D36" s="27">
        <f t="shared" ref="D36:D38" si="6">B36/$B$39</f>
        <v>3.5714285714285712E-2</v>
      </c>
      <c r="E36" s="23">
        <f t="shared" ref="E36:E38" si="7">C36/$C$39</f>
        <v>1.6393593121510622E-2</v>
      </c>
      <c r="F36" s="76">
        <v>7</v>
      </c>
      <c r="G36" s="76">
        <f>RANK(C36,$C$30:$C$38)</f>
        <v>7</v>
      </c>
    </row>
    <row r="37" spans="1:7">
      <c r="A37" s="36" t="s">
        <v>111</v>
      </c>
      <c r="B37" s="37">
        <v>1</v>
      </c>
      <c r="C37" s="97">
        <v>452000</v>
      </c>
      <c r="D37" s="27">
        <f t="shared" si="6"/>
        <v>1.1904761904761904E-2</v>
      </c>
      <c r="E37" s="23">
        <f t="shared" si="7"/>
        <v>5.9279232727382416E-3</v>
      </c>
      <c r="F37" s="76">
        <v>8</v>
      </c>
      <c r="G37" s="76">
        <f>RANK(C37,$C$30:$C$38)</f>
        <v>8</v>
      </c>
    </row>
    <row r="38" spans="1:7">
      <c r="A38" s="36" t="s">
        <v>100</v>
      </c>
      <c r="B38" s="37">
        <v>1</v>
      </c>
      <c r="C38" s="97">
        <v>265000</v>
      </c>
      <c r="D38" s="27">
        <f t="shared" si="6"/>
        <v>1.1904761904761904E-2</v>
      </c>
      <c r="E38" s="23">
        <f t="shared" si="7"/>
        <v>3.4754417417602523E-3</v>
      </c>
      <c r="F38" s="76">
        <v>8</v>
      </c>
      <c r="G38" s="76">
        <f>RANK(C38,$C$30:$C$38)</f>
        <v>9</v>
      </c>
    </row>
    <row r="39" spans="1:7">
      <c r="A39" s="28" t="s">
        <v>23</v>
      </c>
      <c r="B39" s="41">
        <f>SUM(B30:B38)</f>
        <v>84</v>
      </c>
      <c r="C39" s="100">
        <f>SUM(C30:C38)</f>
        <v>76249300</v>
      </c>
      <c r="D39" s="30">
        <f>SUM(D30:D38)</f>
        <v>0.99999999999999989</v>
      </c>
      <c r="E39" s="30">
        <f>SUM(E30:E38)</f>
        <v>1.0000000000000002</v>
      </c>
      <c r="F39" s="31"/>
      <c r="G39" s="31"/>
    </row>
    <row r="40" spans="1:7" ht="13.8" thickBot="1"/>
    <row r="41" spans="1:7" ht="16.2" thickBot="1">
      <c r="A41" s="130" t="s">
        <v>16</v>
      </c>
      <c r="B41" s="131"/>
      <c r="C41" s="131"/>
      <c r="D41" s="131"/>
      <c r="E41" s="131"/>
      <c r="F41" s="131"/>
      <c r="G41" s="132"/>
    </row>
    <row r="42" spans="1:7">
      <c r="A42" s="18"/>
      <c r="B42" s="103"/>
      <c r="C42" s="101"/>
      <c r="D42" s="10" t="s">
        <v>5</v>
      </c>
      <c r="E42" s="10" t="s">
        <v>5</v>
      </c>
      <c r="F42" s="11" t="s">
        <v>6</v>
      </c>
      <c r="G42" s="15" t="s">
        <v>6</v>
      </c>
    </row>
    <row r="43" spans="1:7">
      <c r="A43" s="12" t="s">
        <v>7</v>
      </c>
      <c r="B43" s="12" t="s">
        <v>8</v>
      </c>
      <c r="C43" s="96" t="s">
        <v>9</v>
      </c>
      <c r="D43" s="13" t="s">
        <v>8</v>
      </c>
      <c r="E43" s="13" t="s">
        <v>9</v>
      </c>
      <c r="F43" s="14" t="s">
        <v>8</v>
      </c>
      <c r="G43" s="16" t="s">
        <v>9</v>
      </c>
    </row>
    <row r="44" spans="1:7">
      <c r="A44" s="152" t="s">
        <v>55</v>
      </c>
      <c r="B44" s="153">
        <v>2</v>
      </c>
      <c r="C44" s="154">
        <v>2200000</v>
      </c>
      <c r="D44" s="145">
        <f>B44/$B$45</f>
        <v>1</v>
      </c>
      <c r="E44" s="145">
        <f>C44/$C$45</f>
        <v>1</v>
      </c>
      <c r="F44" s="146">
        <v>1</v>
      </c>
      <c r="G44" s="146">
        <f>RANK(C44,$C$44:$C$44)</f>
        <v>1</v>
      </c>
    </row>
    <row r="45" spans="1:7">
      <c r="A45" s="28" t="s">
        <v>23</v>
      </c>
      <c r="B45" s="41">
        <f>SUM(B44:B44)</f>
        <v>2</v>
      </c>
      <c r="C45" s="100">
        <f>SUM(C44:C44)</f>
        <v>2200000</v>
      </c>
      <c r="D45" s="30">
        <f>SUM(D44:D44)</f>
        <v>1</v>
      </c>
      <c r="E45" s="30">
        <f>SUM(E44:E44)</f>
        <v>1</v>
      </c>
      <c r="F45" s="31"/>
      <c r="G45" s="31"/>
    </row>
    <row r="46" spans="1:7" ht="13.8" thickBot="1"/>
    <row r="47" spans="1:7" ht="16.2" thickBot="1">
      <c r="A47" s="130" t="s">
        <v>17</v>
      </c>
      <c r="B47" s="131"/>
      <c r="C47" s="131"/>
      <c r="D47" s="131"/>
      <c r="E47" s="131"/>
      <c r="F47" s="131"/>
      <c r="G47" s="132"/>
    </row>
    <row r="48" spans="1:7">
      <c r="A48" s="18"/>
      <c r="B48" s="103"/>
      <c r="C48" s="101"/>
      <c r="D48" s="10" t="s">
        <v>5</v>
      </c>
      <c r="E48" s="10" t="s">
        <v>5</v>
      </c>
      <c r="F48" s="11" t="s">
        <v>6</v>
      </c>
      <c r="G48" s="15" t="s">
        <v>6</v>
      </c>
    </row>
    <row r="49" spans="1:7">
      <c r="A49" s="12" t="s">
        <v>7</v>
      </c>
      <c r="B49" s="12" t="s">
        <v>8</v>
      </c>
      <c r="C49" s="96" t="s">
        <v>9</v>
      </c>
      <c r="D49" s="13" t="s">
        <v>8</v>
      </c>
      <c r="E49" s="13" t="s">
        <v>9</v>
      </c>
      <c r="F49" s="14" t="s">
        <v>8</v>
      </c>
      <c r="G49" s="16" t="s">
        <v>9</v>
      </c>
    </row>
    <row r="50" spans="1:7">
      <c r="A50" s="147" t="s">
        <v>55</v>
      </c>
      <c r="B50" s="148">
        <v>4</v>
      </c>
      <c r="C50" s="97">
        <v>1387000</v>
      </c>
      <c r="D50" s="150">
        <f>B50/$B$55</f>
        <v>0.36363636363636365</v>
      </c>
      <c r="E50" s="23">
        <f>C50/$C$55</f>
        <v>6.7211823853655581E-2</v>
      </c>
      <c r="F50" s="146">
        <v>1</v>
      </c>
      <c r="G50" s="76">
        <f>RANK(C50,$C$50:$C$54)</f>
        <v>3</v>
      </c>
    </row>
    <row r="51" spans="1:7">
      <c r="A51" s="36" t="s">
        <v>60</v>
      </c>
      <c r="B51" s="37">
        <v>3</v>
      </c>
      <c r="C51" s="97">
        <v>1604000</v>
      </c>
      <c r="D51" s="27">
        <f>B51/$B$55</f>
        <v>0.27272727272727271</v>
      </c>
      <c r="E51" s="23">
        <f>C51/$C$55</f>
        <v>7.7727300260463983E-2</v>
      </c>
      <c r="F51" s="76">
        <v>2</v>
      </c>
      <c r="G51" s="76">
        <f>RANK(C51,$C$50:$C$54)</f>
        <v>2</v>
      </c>
    </row>
    <row r="52" spans="1:7">
      <c r="A52" s="36" t="s">
        <v>75</v>
      </c>
      <c r="B52" s="37">
        <v>2</v>
      </c>
      <c r="C52" s="97">
        <v>895250</v>
      </c>
      <c r="D52" s="27">
        <f t="shared" ref="D52" si="8">B52/$B$55</f>
        <v>0.18181818181818182</v>
      </c>
      <c r="E52" s="23">
        <f t="shared" ref="E52" si="9">C52/$C$55</f>
        <v>4.3382397480162337E-2</v>
      </c>
      <c r="F52" s="76">
        <v>3</v>
      </c>
      <c r="G52" s="76">
        <f>RANK(C52,$C$50:$C$54)</f>
        <v>4</v>
      </c>
    </row>
    <row r="53" spans="1:7">
      <c r="A53" s="147" t="s">
        <v>69</v>
      </c>
      <c r="B53" s="37">
        <v>1</v>
      </c>
      <c r="C53" s="149">
        <v>16000000</v>
      </c>
      <c r="D53" s="27">
        <f>B53/$B$55</f>
        <v>9.0909090909090912E-2</v>
      </c>
      <c r="E53" s="145">
        <f>C53/$C$55</f>
        <v>0.77533466593979039</v>
      </c>
      <c r="F53" s="76">
        <v>4</v>
      </c>
      <c r="G53" s="146">
        <f>RANK(C53,$C$50:$C$54)</f>
        <v>1</v>
      </c>
    </row>
    <row r="54" spans="1:7">
      <c r="A54" s="36" t="s">
        <v>63</v>
      </c>
      <c r="B54" s="37">
        <v>1</v>
      </c>
      <c r="C54" s="97">
        <v>750000</v>
      </c>
      <c r="D54" s="27">
        <f>B54/$B$55</f>
        <v>9.0909090909090912E-2</v>
      </c>
      <c r="E54" s="23">
        <f>C54/$C$55</f>
        <v>3.6343812465927675E-2</v>
      </c>
      <c r="F54" s="76">
        <v>4</v>
      </c>
      <c r="G54" s="76">
        <f>RANK(C54,$C$50:$C$54)</f>
        <v>5</v>
      </c>
    </row>
    <row r="55" spans="1:7">
      <c r="A55" s="28" t="s">
        <v>23</v>
      </c>
      <c r="B55" s="29">
        <f>SUM(B50:B54)</f>
        <v>11</v>
      </c>
      <c r="C55" s="98">
        <f>SUM(C50:C54)</f>
        <v>20636250</v>
      </c>
      <c r="D55" s="30">
        <f>SUM(D50:D54)</f>
        <v>1</v>
      </c>
      <c r="E55" s="30">
        <f>SUM(E50:E54)</f>
        <v>1</v>
      </c>
      <c r="F55" s="31"/>
      <c r="G55" s="31"/>
    </row>
    <row r="58" spans="1:7">
      <c r="A58" s="136" t="s">
        <v>24</v>
      </c>
      <c r="B58" s="136"/>
      <c r="C58" s="136"/>
    </row>
    <row r="59" spans="1:7">
      <c r="A59" s="20" t="s">
        <v>25</v>
      </c>
    </row>
  </sheetData>
  <sortState ref="A107:C126">
    <sortCondition descending="1" ref="B107"/>
    <sortCondition descending="1" ref="C107"/>
  </sortState>
  <mergeCells count="6">
    <mergeCell ref="A58:C58"/>
    <mergeCell ref="A4:G4"/>
    <mergeCell ref="A18:G18"/>
    <mergeCell ref="A27:G27"/>
    <mergeCell ref="A41:G41"/>
    <mergeCell ref="A47:G47"/>
  </mergeCells>
  <phoneticPr fontId="2" type="noConversion"/>
  <hyperlinks>
    <hyperlink ref="A59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6"/>
  <sheetViews>
    <sheetView workbookViewId="0">
      <selection activeCell="G1" sqref="G1"/>
    </sheetView>
  </sheetViews>
  <sheetFormatPr defaultRowHeight="13.2"/>
  <cols>
    <col min="1" max="1" width="30.44140625" style="42" customWidth="1"/>
    <col min="2" max="2" width="13.88671875" style="64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4" customWidth="1"/>
    <col min="7" max="7" width="16.33203125" style="64" customWidth="1"/>
  </cols>
  <sheetData>
    <row r="1" spans="1:7" ht="15.6">
      <c r="A1" s="56" t="s">
        <v>47</v>
      </c>
    </row>
    <row r="2" spans="1:7">
      <c r="A2" s="57" t="str">
        <f>'OVERALL STATS'!A2</f>
        <v>Reporting Period: SEPTEMBER, 2024</v>
      </c>
    </row>
    <row r="3" spans="1:7" ht="13.8" thickBot="1"/>
    <row r="4" spans="1:7" ht="16.2" thickBot="1">
      <c r="A4" s="130" t="s">
        <v>18</v>
      </c>
      <c r="B4" s="131"/>
      <c r="C4" s="131"/>
      <c r="D4" s="131"/>
      <c r="E4" s="131"/>
      <c r="F4" s="131"/>
      <c r="G4" s="132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5" t="s">
        <v>60</v>
      </c>
      <c r="B7" s="156">
        <v>4</v>
      </c>
      <c r="C7" s="157">
        <v>2862500</v>
      </c>
      <c r="D7" s="150">
        <f>B7/$B$14</f>
        <v>0.26666666666666666</v>
      </c>
      <c r="E7" s="158">
        <f>C7/$C$14</f>
        <v>0.50983858629691237</v>
      </c>
      <c r="F7" s="146">
        <v>1</v>
      </c>
      <c r="G7" s="146">
        <f>RANK(C7,$C$7:$C$13)</f>
        <v>1</v>
      </c>
    </row>
    <row r="8" spans="1:7">
      <c r="A8" s="159" t="s">
        <v>78</v>
      </c>
      <c r="B8" s="160">
        <v>4</v>
      </c>
      <c r="C8" s="68">
        <v>1087500</v>
      </c>
      <c r="D8" s="150">
        <f t="shared" ref="D8:D13" si="0">B8/$B$14</f>
        <v>0.26666666666666666</v>
      </c>
      <c r="E8" s="67">
        <f t="shared" ref="E8:E13" si="1">C8/$C$14</f>
        <v>0.19369413540537719</v>
      </c>
      <c r="F8" s="146">
        <v>1</v>
      </c>
      <c r="G8" s="76">
        <f>RANK(C8,$C$7:$C$13)</f>
        <v>2</v>
      </c>
    </row>
    <row r="9" spans="1:7">
      <c r="A9" s="61" t="s">
        <v>55</v>
      </c>
      <c r="B9" s="54">
        <v>2</v>
      </c>
      <c r="C9" s="55">
        <v>455079</v>
      </c>
      <c r="D9" s="27">
        <f t="shared" ref="D9" si="2">B9/$B$14</f>
        <v>0.13333333333333333</v>
      </c>
      <c r="E9" s="67">
        <f t="shared" ref="E9" si="3">C9/$C$14</f>
        <v>8.1053915812545882E-2</v>
      </c>
      <c r="F9" s="76">
        <v>2</v>
      </c>
      <c r="G9" s="76">
        <f>RANK(C9,$C$7:$C$13)</f>
        <v>4</v>
      </c>
    </row>
    <row r="10" spans="1:7">
      <c r="A10" s="61" t="s">
        <v>69</v>
      </c>
      <c r="B10" s="54">
        <v>2</v>
      </c>
      <c r="C10" s="55">
        <v>353500</v>
      </c>
      <c r="D10" s="27">
        <f t="shared" si="0"/>
        <v>0.13333333333333333</v>
      </c>
      <c r="E10" s="67">
        <f t="shared" si="1"/>
        <v>6.2961725853609971E-2</v>
      </c>
      <c r="F10" s="76">
        <v>2</v>
      </c>
      <c r="G10" s="76">
        <f>RANK(C10,$C$7:$C$13)</f>
        <v>5</v>
      </c>
    </row>
    <row r="11" spans="1:7">
      <c r="A11" s="61" t="s">
        <v>75</v>
      </c>
      <c r="B11" s="54">
        <v>1</v>
      </c>
      <c r="C11" s="55">
        <v>511000</v>
      </c>
      <c r="D11" s="27">
        <f t="shared" si="0"/>
        <v>6.6666666666666666E-2</v>
      </c>
      <c r="E11" s="67">
        <f t="shared" si="1"/>
        <v>9.101397994680252E-2</v>
      </c>
      <c r="F11" s="76">
        <v>3</v>
      </c>
      <c r="G11" s="76">
        <f>RANK(C11,$C$7:$C$13)</f>
        <v>3</v>
      </c>
    </row>
    <row r="12" spans="1:7">
      <c r="A12" s="61" t="s">
        <v>81</v>
      </c>
      <c r="B12" s="54">
        <v>1</v>
      </c>
      <c r="C12" s="55">
        <v>194943.08</v>
      </c>
      <c r="D12" s="27">
        <f t="shared" si="0"/>
        <v>6.6666666666666666E-2</v>
      </c>
      <c r="E12" s="67">
        <f t="shared" si="1"/>
        <v>3.4721224215044852E-2</v>
      </c>
      <c r="F12" s="76">
        <v>3</v>
      </c>
      <c r="G12" s="76">
        <f>RANK(C12,$C$7:$C$13)</f>
        <v>6</v>
      </c>
    </row>
    <row r="13" spans="1:7">
      <c r="A13" s="61" t="s">
        <v>100</v>
      </c>
      <c r="B13" s="54">
        <v>1</v>
      </c>
      <c r="C13" s="55">
        <v>150000</v>
      </c>
      <c r="D13" s="27">
        <f t="shared" si="0"/>
        <v>6.6666666666666666E-2</v>
      </c>
      <c r="E13" s="67">
        <f t="shared" si="1"/>
        <v>2.6716432469707199E-2</v>
      </c>
      <c r="F13" s="76">
        <v>3</v>
      </c>
      <c r="G13" s="76">
        <f>RANK(C13,$C$7:$C$13)</f>
        <v>7</v>
      </c>
    </row>
    <row r="14" spans="1:7">
      <c r="A14" s="60" t="s">
        <v>23</v>
      </c>
      <c r="B14" s="34">
        <f>SUM(B7:B13)</f>
        <v>15</v>
      </c>
      <c r="C14" s="52">
        <f>SUM(C7:C13)</f>
        <v>5614522.0800000001</v>
      </c>
      <c r="D14" s="30">
        <f>SUM(D7:D13)</f>
        <v>0.99999999999999989</v>
      </c>
      <c r="E14" s="30">
        <f>SUM(E7:E13)</f>
        <v>0.99999999999999989</v>
      </c>
      <c r="F14" s="41"/>
      <c r="G14" s="41"/>
    </row>
    <row r="15" spans="1:7" ht="13.8" thickBot="1"/>
    <row r="16" spans="1:7" ht="16.2" thickBot="1">
      <c r="A16" s="130" t="s">
        <v>19</v>
      </c>
      <c r="B16" s="131"/>
      <c r="C16" s="131"/>
      <c r="D16" s="131"/>
      <c r="E16" s="131"/>
      <c r="F16" s="131"/>
      <c r="G16" s="132"/>
    </row>
    <row r="17" spans="1:7">
      <c r="A17" s="58"/>
      <c r="B17" s="66"/>
      <c r="C17" s="40"/>
      <c r="D17" s="10" t="s">
        <v>5</v>
      </c>
      <c r="E17" s="10" t="s">
        <v>5</v>
      </c>
      <c r="F17" s="11" t="s">
        <v>6</v>
      </c>
      <c r="G17" s="11" t="s">
        <v>6</v>
      </c>
    </row>
    <row r="18" spans="1:7">
      <c r="A18" s="59" t="s">
        <v>11</v>
      </c>
      <c r="B18" s="19" t="s">
        <v>8</v>
      </c>
      <c r="C18" s="51" t="s">
        <v>9</v>
      </c>
      <c r="D18" s="13" t="s">
        <v>8</v>
      </c>
      <c r="E18" s="13" t="s">
        <v>9</v>
      </c>
      <c r="F18" s="14" t="s">
        <v>8</v>
      </c>
      <c r="G18" s="14" t="s">
        <v>9</v>
      </c>
    </row>
    <row r="19" spans="1:7">
      <c r="A19" s="73" t="s">
        <v>167</v>
      </c>
      <c r="B19" s="76"/>
      <c r="C19" s="77"/>
      <c r="D19" s="27"/>
      <c r="E19" s="67"/>
      <c r="F19" s="76"/>
      <c r="G19" s="76"/>
    </row>
    <row r="20" spans="1:7">
      <c r="A20" s="60" t="s">
        <v>23</v>
      </c>
      <c r="B20" s="41">
        <f>SUM(B19:B19)</f>
        <v>0</v>
      </c>
      <c r="C20" s="38">
        <f>SUM(C19:C19)</f>
        <v>0</v>
      </c>
      <c r="D20" s="30"/>
      <c r="E20" s="30"/>
      <c r="F20" s="41"/>
      <c r="G20" s="41"/>
    </row>
    <row r="21" spans="1:7" ht="13.8" thickBot="1"/>
    <row r="22" spans="1:7" ht="16.2" thickBot="1">
      <c r="A22" s="130" t="s">
        <v>20</v>
      </c>
      <c r="B22" s="131"/>
      <c r="C22" s="131"/>
      <c r="D22" s="131"/>
      <c r="E22" s="131"/>
      <c r="F22" s="131"/>
      <c r="G22" s="132"/>
    </row>
    <row r="23" spans="1:7">
      <c r="A23" s="58"/>
      <c r="B23" s="66"/>
      <c r="C23" s="40"/>
      <c r="D23" s="10" t="s">
        <v>5</v>
      </c>
      <c r="E23" s="10" t="s">
        <v>5</v>
      </c>
      <c r="F23" s="11" t="s">
        <v>6</v>
      </c>
      <c r="G23" s="11" t="s">
        <v>6</v>
      </c>
    </row>
    <row r="24" spans="1:7">
      <c r="A24" s="59" t="s">
        <v>11</v>
      </c>
      <c r="B24" s="19" t="s">
        <v>8</v>
      </c>
      <c r="C24" s="51" t="s">
        <v>9</v>
      </c>
      <c r="D24" s="13" t="s">
        <v>8</v>
      </c>
      <c r="E24" s="13" t="s">
        <v>9</v>
      </c>
      <c r="F24" s="14" t="s">
        <v>8</v>
      </c>
      <c r="G24" s="14" t="s">
        <v>9</v>
      </c>
    </row>
    <row r="25" spans="1:7">
      <c r="A25" s="155" t="s">
        <v>60</v>
      </c>
      <c r="B25" s="156">
        <v>2</v>
      </c>
      <c r="C25" s="75">
        <v>200000</v>
      </c>
      <c r="D25" s="150">
        <f t="shared" ref="D25" si="4">B25/$B$28</f>
        <v>0.5</v>
      </c>
      <c r="E25" s="67">
        <f t="shared" ref="E25" si="5">C25/$C$28</f>
        <v>0.28735632183908044</v>
      </c>
      <c r="F25" s="146">
        <v>1</v>
      </c>
      <c r="G25" s="76">
        <f>RANK(C25,$C$25:$C$27)</f>
        <v>2</v>
      </c>
    </row>
    <row r="26" spans="1:7">
      <c r="A26" s="155" t="s">
        <v>75</v>
      </c>
      <c r="B26" s="74">
        <v>1</v>
      </c>
      <c r="C26" s="157">
        <v>396000</v>
      </c>
      <c r="D26" s="27">
        <f>B26/$B$28</f>
        <v>0.25</v>
      </c>
      <c r="E26" s="158">
        <f>C26/$C$28</f>
        <v>0.56896551724137934</v>
      </c>
      <c r="F26" s="76">
        <v>2</v>
      </c>
      <c r="G26" s="146">
        <f>RANK(C26,$C$25:$C$27)</f>
        <v>1</v>
      </c>
    </row>
    <row r="27" spans="1:7">
      <c r="A27" s="72" t="s">
        <v>55</v>
      </c>
      <c r="B27" s="74">
        <v>1</v>
      </c>
      <c r="C27" s="75">
        <v>100000</v>
      </c>
      <c r="D27" s="27">
        <f>B27/$B$28</f>
        <v>0.25</v>
      </c>
      <c r="E27" s="67">
        <f>C27/$C$28</f>
        <v>0.14367816091954022</v>
      </c>
      <c r="F27" s="76">
        <v>2</v>
      </c>
      <c r="G27" s="76">
        <f>RANK(C27,$C$25:$C$27)</f>
        <v>3</v>
      </c>
    </row>
    <row r="28" spans="1:7">
      <c r="A28" s="60" t="s">
        <v>23</v>
      </c>
      <c r="B28" s="41">
        <f>SUM(B25:B27)</f>
        <v>4</v>
      </c>
      <c r="C28" s="38">
        <f>SUM(C25:C27)</f>
        <v>696000</v>
      </c>
      <c r="D28" s="30">
        <f>SUM(D25:D27)</f>
        <v>1</v>
      </c>
      <c r="E28" s="30">
        <f>SUM(E25:E27)</f>
        <v>1</v>
      </c>
      <c r="F28" s="41"/>
      <c r="G28" s="41"/>
    </row>
    <row r="29" spans="1:7" ht="13.8" thickBot="1"/>
    <row r="30" spans="1:7" ht="16.2" thickBot="1">
      <c r="A30" s="130" t="s">
        <v>21</v>
      </c>
      <c r="B30" s="131"/>
      <c r="C30" s="131"/>
      <c r="D30" s="131"/>
      <c r="E30" s="131"/>
      <c r="F30" s="131"/>
      <c r="G30" s="132"/>
    </row>
    <row r="31" spans="1:7">
      <c r="A31" s="58"/>
      <c r="B31" s="66"/>
      <c r="C31" s="40"/>
      <c r="D31" s="10" t="s">
        <v>5</v>
      </c>
      <c r="E31" s="10" t="s">
        <v>5</v>
      </c>
      <c r="F31" s="11" t="s">
        <v>6</v>
      </c>
      <c r="G31" s="11" t="s">
        <v>6</v>
      </c>
    </row>
    <row r="32" spans="1:7">
      <c r="A32" s="59" t="s">
        <v>11</v>
      </c>
      <c r="B32" s="19" t="s">
        <v>8</v>
      </c>
      <c r="C32" s="51" t="s">
        <v>9</v>
      </c>
      <c r="D32" s="13" t="s">
        <v>8</v>
      </c>
      <c r="E32" s="13" t="s">
        <v>9</v>
      </c>
      <c r="F32" s="14" t="s">
        <v>8</v>
      </c>
      <c r="G32" s="14" t="s">
        <v>9</v>
      </c>
    </row>
    <row r="33" spans="1:7">
      <c r="A33" s="161" t="s">
        <v>60</v>
      </c>
      <c r="B33" s="146">
        <v>1</v>
      </c>
      <c r="C33" s="162">
        <v>1500000</v>
      </c>
      <c r="D33" s="145">
        <f>B33/$B$34</f>
        <v>1</v>
      </c>
      <c r="E33" s="158">
        <f>C33/$C$34</f>
        <v>1</v>
      </c>
      <c r="F33" s="146">
        <v>1</v>
      </c>
      <c r="G33" s="146">
        <f>RANK(C33,$C$33:$C$33)</f>
        <v>1</v>
      </c>
    </row>
    <row r="34" spans="1:7">
      <c r="A34" s="60" t="s">
        <v>23</v>
      </c>
      <c r="B34" s="34">
        <f>SUM(B33:B33)</f>
        <v>1</v>
      </c>
      <c r="C34" s="52">
        <f>SUM(C33:C33)</f>
        <v>1500000</v>
      </c>
      <c r="D34" s="30">
        <f>SUM(D33:D33)</f>
        <v>1</v>
      </c>
      <c r="E34" s="30">
        <f>SUM(E33:E33)</f>
        <v>1</v>
      </c>
      <c r="F34" s="41"/>
      <c r="G34" s="41"/>
    </row>
    <row r="35" spans="1:7" ht="13.8" thickBot="1"/>
    <row r="36" spans="1:7" ht="16.2" thickBot="1">
      <c r="A36" s="130" t="s">
        <v>22</v>
      </c>
      <c r="B36" s="131"/>
      <c r="C36" s="131"/>
      <c r="D36" s="131"/>
      <c r="E36" s="131"/>
      <c r="F36" s="131"/>
      <c r="G36" s="132"/>
    </row>
    <row r="37" spans="1:7">
      <c r="A37" s="58"/>
      <c r="B37" s="66"/>
      <c r="C37" s="40"/>
      <c r="D37" s="10" t="s">
        <v>5</v>
      </c>
      <c r="E37" s="10" t="s">
        <v>5</v>
      </c>
      <c r="F37" s="11" t="s">
        <v>6</v>
      </c>
      <c r="G37" s="11" t="s">
        <v>6</v>
      </c>
    </row>
    <row r="38" spans="1:7">
      <c r="A38" s="59" t="s">
        <v>11</v>
      </c>
      <c r="B38" s="19" t="s">
        <v>8</v>
      </c>
      <c r="C38" s="51" t="s">
        <v>9</v>
      </c>
      <c r="D38" s="13" t="s">
        <v>8</v>
      </c>
      <c r="E38" s="13" t="s">
        <v>9</v>
      </c>
      <c r="F38" s="14" t="s">
        <v>8</v>
      </c>
      <c r="G38" s="14" t="s">
        <v>9</v>
      </c>
    </row>
    <row r="39" spans="1:7">
      <c r="A39" s="155" t="s">
        <v>60</v>
      </c>
      <c r="B39" s="156">
        <v>1</v>
      </c>
      <c r="C39" s="157">
        <v>500000</v>
      </c>
      <c r="D39" s="145">
        <f t="shared" ref="D39" si="6">B39/$B$42</f>
        <v>0.33333333333333331</v>
      </c>
      <c r="E39" s="145">
        <f t="shared" ref="E39" si="7">C39/$C$42</f>
        <v>0.45454545454545453</v>
      </c>
      <c r="F39" s="146">
        <v>1</v>
      </c>
      <c r="G39" s="146">
        <f>RANK(C39,$C$39:$C$41)</f>
        <v>1</v>
      </c>
    </row>
    <row r="40" spans="1:7">
      <c r="A40" s="155" t="s">
        <v>81</v>
      </c>
      <c r="B40" s="156">
        <v>1</v>
      </c>
      <c r="C40" s="75">
        <v>400000</v>
      </c>
      <c r="D40" s="145">
        <f>B40/$B$42</f>
        <v>0.33333333333333331</v>
      </c>
      <c r="E40" s="23">
        <f>C40/$C$42</f>
        <v>0.36363636363636365</v>
      </c>
      <c r="F40" s="146">
        <v>1</v>
      </c>
      <c r="G40" s="76">
        <f>RANK(C40,$C$39:$C$41)</f>
        <v>2</v>
      </c>
    </row>
    <row r="41" spans="1:7">
      <c r="A41" s="155" t="s">
        <v>55</v>
      </c>
      <c r="B41" s="156">
        <v>1</v>
      </c>
      <c r="C41" s="75">
        <v>200000</v>
      </c>
      <c r="D41" s="145">
        <f>B41/$B$42</f>
        <v>0.33333333333333331</v>
      </c>
      <c r="E41" s="23">
        <f>C41/$C$42</f>
        <v>0.18181818181818182</v>
      </c>
      <c r="F41" s="146">
        <v>1</v>
      </c>
      <c r="G41" s="76">
        <f>RANK(C41,$C$39:$C$41)</f>
        <v>3</v>
      </c>
    </row>
    <row r="42" spans="1:7">
      <c r="A42" s="60" t="s">
        <v>23</v>
      </c>
      <c r="B42" s="34">
        <f>SUM(B39:B41)</f>
        <v>3</v>
      </c>
      <c r="C42" s="52">
        <f>SUM(C39:C41)</f>
        <v>1100000</v>
      </c>
      <c r="D42" s="30">
        <f>SUM(D39:D41)</f>
        <v>1</v>
      </c>
      <c r="E42" s="30">
        <f>SUM(E39:E41)</f>
        <v>1</v>
      </c>
      <c r="F42" s="41"/>
      <c r="G42" s="41"/>
    </row>
    <row r="43" spans="1:7">
      <c r="A43" s="62"/>
      <c r="B43" s="24"/>
      <c r="C43" s="53"/>
      <c r="D43" s="43"/>
      <c r="E43" s="43"/>
      <c r="F43" s="65"/>
      <c r="G43" s="65"/>
    </row>
    <row r="45" spans="1:7">
      <c r="A45" s="136" t="s">
        <v>24</v>
      </c>
      <c r="B45" s="136"/>
      <c r="C45" s="136"/>
    </row>
    <row r="46" spans="1:7">
      <c r="A46" s="63" t="s">
        <v>25</v>
      </c>
    </row>
  </sheetData>
  <sortState ref="A107:C126">
    <sortCondition descending="1" ref="B107"/>
    <sortCondition descending="1" ref="C107"/>
  </sortState>
  <mergeCells count="6">
    <mergeCell ref="A45:C45"/>
    <mergeCell ref="A4:G4"/>
    <mergeCell ref="A16:G16"/>
    <mergeCell ref="A22:G22"/>
    <mergeCell ref="A30:G30"/>
    <mergeCell ref="A36:G36"/>
  </mergeCells>
  <phoneticPr fontId="2" type="noConversion"/>
  <hyperlinks>
    <hyperlink ref="A46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57"/>
  <sheetViews>
    <sheetView workbookViewId="0">
      <selection activeCell="A6" sqref="A6"/>
    </sheetView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8" t="s">
        <v>44</v>
      </c>
      <c r="B1" t="s">
        <v>28</v>
      </c>
    </row>
    <row r="2" spans="1:7">
      <c r="A2" s="78" t="s">
        <v>27</v>
      </c>
      <c r="B2" t="s">
        <v>28</v>
      </c>
    </row>
    <row r="4" spans="1:7">
      <c r="D4" s="78" t="s">
        <v>40</v>
      </c>
    </row>
    <row r="5" spans="1:7">
      <c r="A5" s="78" t="s">
        <v>7</v>
      </c>
      <c r="B5" s="78" t="s">
        <v>26</v>
      </c>
      <c r="C5" s="78" t="s">
        <v>31</v>
      </c>
      <c r="D5" t="s">
        <v>8</v>
      </c>
      <c r="E5" t="s">
        <v>9</v>
      </c>
      <c r="F5" t="s">
        <v>30</v>
      </c>
      <c r="G5" t="s">
        <v>45</v>
      </c>
    </row>
    <row r="6" spans="1:7">
      <c r="A6" t="s">
        <v>81</v>
      </c>
      <c r="D6" s="79">
        <v>8</v>
      </c>
      <c r="E6" s="25">
        <v>7935890</v>
      </c>
      <c r="F6" s="9">
        <v>6.8376068376068383E-2</v>
      </c>
      <c r="G6" s="9">
        <v>6.7607541674693544E-2</v>
      </c>
    </row>
    <row r="7" spans="1:7">
      <c r="B7" t="s">
        <v>79</v>
      </c>
      <c r="D7" s="79">
        <v>2</v>
      </c>
      <c r="E7" s="25">
        <v>2120990</v>
      </c>
      <c r="F7" s="9">
        <v>1.7094017094017096E-2</v>
      </c>
      <c r="G7" s="9">
        <v>1.8069166762216746E-2</v>
      </c>
    </row>
    <row r="8" spans="1:7">
      <c r="C8" t="s">
        <v>93</v>
      </c>
      <c r="D8" s="79">
        <v>1</v>
      </c>
      <c r="E8" s="25">
        <v>1650990</v>
      </c>
      <c r="F8" s="9">
        <v>8.5470085470085479E-3</v>
      </c>
      <c r="G8" s="9">
        <v>1.4065136390436647E-2</v>
      </c>
    </row>
    <row r="9" spans="1:7">
      <c r="C9" t="s">
        <v>83</v>
      </c>
      <c r="D9" s="79">
        <v>1</v>
      </c>
      <c r="E9" s="25">
        <v>470000</v>
      </c>
      <c r="F9" s="9">
        <v>8.5470085470085479E-3</v>
      </c>
      <c r="G9" s="9">
        <v>4.0040303717800985E-3</v>
      </c>
    </row>
    <row r="10" spans="1:7">
      <c r="B10" t="s">
        <v>67</v>
      </c>
      <c r="D10" s="79">
        <v>6</v>
      </c>
      <c r="E10" s="25">
        <v>5814900</v>
      </c>
      <c r="F10" s="9">
        <v>5.128205128205128E-2</v>
      </c>
      <c r="G10" s="9">
        <v>4.9538374912476792E-2</v>
      </c>
    </row>
    <row r="11" spans="1:7">
      <c r="C11" t="s">
        <v>82</v>
      </c>
      <c r="D11" s="79">
        <v>4</v>
      </c>
      <c r="E11" s="25">
        <v>4919900</v>
      </c>
      <c r="F11" s="9">
        <v>3.4188034188034191E-2</v>
      </c>
      <c r="G11" s="9">
        <v>4.1913678778980647E-2</v>
      </c>
    </row>
    <row r="12" spans="1:7">
      <c r="C12" t="s">
        <v>109</v>
      </c>
      <c r="D12" s="79">
        <v>1</v>
      </c>
      <c r="E12" s="25">
        <v>425000</v>
      </c>
      <c r="F12" s="9">
        <v>8.5470085470085479E-3</v>
      </c>
      <c r="G12" s="9">
        <v>3.6206657617160465E-3</v>
      </c>
    </row>
    <row r="13" spans="1:7">
      <c r="C13" t="s">
        <v>90</v>
      </c>
      <c r="D13" s="79">
        <v>1</v>
      </c>
      <c r="E13" s="25">
        <v>470000</v>
      </c>
      <c r="F13" s="9">
        <v>8.5470085470085479E-3</v>
      </c>
      <c r="G13" s="9">
        <v>4.0040303717800985E-3</v>
      </c>
    </row>
    <row r="14" spans="1:7">
      <c r="A14" t="s">
        <v>69</v>
      </c>
      <c r="D14" s="79">
        <v>15</v>
      </c>
      <c r="E14" s="25">
        <v>30591882</v>
      </c>
      <c r="F14" s="9">
        <v>0.12820512820512819</v>
      </c>
      <c r="G14" s="9">
        <v>0.26061877586789978</v>
      </c>
    </row>
    <row r="15" spans="1:7">
      <c r="B15" t="s">
        <v>79</v>
      </c>
      <c r="D15" s="79">
        <v>4</v>
      </c>
      <c r="E15" s="25">
        <v>18136144</v>
      </c>
      <c r="F15" s="9">
        <v>3.4188034188034191E-2</v>
      </c>
      <c r="G15" s="9">
        <v>0.15450568383612212</v>
      </c>
    </row>
    <row r="16" spans="1:7">
      <c r="C16" t="s">
        <v>91</v>
      </c>
      <c r="D16" s="79">
        <v>1</v>
      </c>
      <c r="E16" s="25">
        <v>16000000</v>
      </c>
      <c r="F16" s="9">
        <v>8.5470085470085479E-3</v>
      </c>
      <c r="G16" s="9">
        <v>0.13630741691166293</v>
      </c>
    </row>
    <row r="17" spans="1:7">
      <c r="C17" t="s">
        <v>107</v>
      </c>
      <c r="D17" s="79">
        <v>3</v>
      </c>
      <c r="E17" s="25">
        <v>2136144</v>
      </c>
      <c r="F17" s="9">
        <v>2.564102564102564E-2</v>
      </c>
      <c r="G17" s="9">
        <v>1.8198266924459205E-2</v>
      </c>
    </row>
    <row r="18" spans="1:7">
      <c r="B18" t="s">
        <v>64</v>
      </c>
      <c r="D18" s="79">
        <v>11</v>
      </c>
      <c r="E18" s="25">
        <v>12455738</v>
      </c>
      <c r="F18" s="9">
        <v>9.4017094017094016E-2</v>
      </c>
      <c r="G18" s="9">
        <v>0.10611309203177766</v>
      </c>
    </row>
    <row r="19" spans="1:7">
      <c r="C19" t="s">
        <v>71</v>
      </c>
      <c r="D19" s="79">
        <v>11</v>
      </c>
      <c r="E19" s="25">
        <v>12455738</v>
      </c>
      <c r="F19" s="9">
        <v>9.4017094017094016E-2</v>
      </c>
      <c r="G19" s="9">
        <v>0.10611309203177766</v>
      </c>
    </row>
    <row r="20" spans="1:7">
      <c r="A20" t="s">
        <v>60</v>
      </c>
      <c r="D20" s="79">
        <v>49</v>
      </c>
      <c r="E20" s="25">
        <v>43844349</v>
      </c>
      <c r="F20" s="9">
        <v>0.41880341880341881</v>
      </c>
      <c r="G20" s="9">
        <v>0.37351937239771571</v>
      </c>
    </row>
    <row r="21" spans="1:7">
      <c r="B21" t="s">
        <v>67</v>
      </c>
      <c r="D21" s="79">
        <v>1</v>
      </c>
      <c r="E21" s="25">
        <v>200000</v>
      </c>
      <c r="F21" s="9">
        <v>8.5470085470085479E-3</v>
      </c>
      <c r="G21" s="9">
        <v>1.7038427113957866E-3</v>
      </c>
    </row>
    <row r="22" spans="1:7">
      <c r="C22" t="s">
        <v>68</v>
      </c>
      <c r="D22" s="79">
        <v>1</v>
      </c>
      <c r="E22" s="25">
        <v>200000</v>
      </c>
      <c r="F22" s="9">
        <v>8.5470085470085479E-3</v>
      </c>
      <c r="G22" s="9">
        <v>1.7038427113957866E-3</v>
      </c>
    </row>
    <row r="23" spans="1:7">
      <c r="B23" t="s">
        <v>57</v>
      </c>
      <c r="D23" s="79">
        <v>24</v>
      </c>
      <c r="E23" s="25">
        <v>15408590</v>
      </c>
      <c r="F23" s="9">
        <v>0.20512820512820512</v>
      </c>
      <c r="G23" s="9">
        <v>0.13126906882193001</v>
      </c>
    </row>
    <row r="24" spans="1:7">
      <c r="C24" t="s">
        <v>77</v>
      </c>
      <c r="D24" s="79">
        <v>24</v>
      </c>
      <c r="E24" s="25">
        <v>15408590</v>
      </c>
      <c r="F24" s="9">
        <v>0.20512820512820512</v>
      </c>
      <c r="G24" s="9">
        <v>0.13126906882193001</v>
      </c>
    </row>
    <row r="25" spans="1:7">
      <c r="B25" t="s">
        <v>98</v>
      </c>
      <c r="D25" s="79">
        <v>1</v>
      </c>
      <c r="E25" s="25">
        <v>628000</v>
      </c>
      <c r="F25" s="9">
        <v>8.5470085470085479E-3</v>
      </c>
      <c r="G25" s="9">
        <v>5.3500661137827693E-3</v>
      </c>
    </row>
    <row r="26" spans="1:7">
      <c r="C26" t="s">
        <v>99</v>
      </c>
      <c r="D26" s="79">
        <v>1</v>
      </c>
      <c r="E26" s="25">
        <v>628000</v>
      </c>
      <c r="F26" s="9">
        <v>8.5470085470085479E-3</v>
      </c>
      <c r="G26" s="9">
        <v>5.3500661137827693E-3</v>
      </c>
    </row>
    <row r="27" spans="1:7">
      <c r="B27" t="s">
        <v>61</v>
      </c>
      <c r="D27" s="79">
        <v>9</v>
      </c>
      <c r="E27" s="25">
        <v>19561500</v>
      </c>
      <c r="F27" s="9">
        <v>7.6923076923076927E-2</v>
      </c>
      <c r="G27" s="9">
        <v>0.16664859599484338</v>
      </c>
    </row>
    <row r="28" spans="1:7">
      <c r="C28" t="s">
        <v>62</v>
      </c>
      <c r="D28" s="79">
        <v>9</v>
      </c>
      <c r="E28" s="25">
        <v>19561500</v>
      </c>
      <c r="F28" s="9">
        <v>7.6923076923076927E-2</v>
      </c>
      <c r="G28" s="9">
        <v>0.16664859599484338</v>
      </c>
    </row>
    <row r="29" spans="1:7">
      <c r="B29" t="s">
        <v>85</v>
      </c>
      <c r="D29" s="79">
        <v>14</v>
      </c>
      <c r="E29" s="25">
        <v>8046259</v>
      </c>
      <c r="F29" s="9">
        <v>0.11965811965811966</v>
      </c>
      <c r="G29" s="9">
        <v>6.854779875576375E-2</v>
      </c>
    </row>
    <row r="30" spans="1:7">
      <c r="C30" t="s">
        <v>86</v>
      </c>
      <c r="D30" s="79">
        <v>9</v>
      </c>
      <c r="E30" s="25">
        <v>5356259</v>
      </c>
      <c r="F30" s="9">
        <v>7.6923076923076927E-2</v>
      </c>
      <c r="G30" s="9">
        <v>4.5631114287490421E-2</v>
      </c>
    </row>
    <row r="31" spans="1:7">
      <c r="C31" t="s">
        <v>89</v>
      </c>
      <c r="D31" s="79">
        <v>5</v>
      </c>
      <c r="E31" s="25">
        <v>2690000</v>
      </c>
      <c r="F31" s="9">
        <v>4.2735042735042736E-2</v>
      </c>
      <c r="G31" s="9">
        <v>2.291668446827333E-2</v>
      </c>
    </row>
    <row r="32" spans="1:7">
      <c r="A32" t="s">
        <v>100</v>
      </c>
      <c r="D32" s="79">
        <v>1</v>
      </c>
      <c r="E32" s="25">
        <v>265000</v>
      </c>
      <c r="F32" s="9">
        <v>8.5470085470085479E-3</v>
      </c>
      <c r="G32" s="9">
        <v>2.2575915925994172E-3</v>
      </c>
    </row>
    <row r="33" spans="1:7">
      <c r="B33" t="s">
        <v>96</v>
      </c>
      <c r="D33" s="79">
        <v>1</v>
      </c>
      <c r="E33" s="25">
        <v>265000</v>
      </c>
      <c r="F33" s="9">
        <v>8.5470085470085479E-3</v>
      </c>
      <c r="G33" s="9">
        <v>2.2575915925994172E-3</v>
      </c>
    </row>
    <row r="34" spans="1:7">
      <c r="C34" t="s">
        <v>101</v>
      </c>
      <c r="D34" s="79">
        <v>1</v>
      </c>
      <c r="E34" s="25">
        <v>265000</v>
      </c>
      <c r="F34" s="9">
        <v>8.5470085470085479E-3</v>
      </c>
      <c r="G34" s="9">
        <v>2.2575915925994172E-3</v>
      </c>
    </row>
    <row r="35" spans="1:7">
      <c r="A35" t="s">
        <v>75</v>
      </c>
      <c r="D35" s="79">
        <v>7</v>
      </c>
      <c r="E35" s="25">
        <v>7861500</v>
      </c>
      <c r="F35" s="9">
        <v>5.9829059829059832E-2</v>
      </c>
      <c r="G35" s="9">
        <v>6.6973797378189884E-2</v>
      </c>
    </row>
    <row r="36" spans="1:7">
      <c r="B36" t="s">
        <v>61</v>
      </c>
      <c r="D36" s="79">
        <v>7</v>
      </c>
      <c r="E36" s="25">
        <v>7861500</v>
      </c>
      <c r="F36" s="9">
        <v>5.9829059829059832E-2</v>
      </c>
      <c r="G36" s="9">
        <v>6.6973797378189884E-2</v>
      </c>
    </row>
    <row r="37" spans="1:7">
      <c r="C37" t="s">
        <v>76</v>
      </c>
      <c r="D37" s="79">
        <v>7</v>
      </c>
      <c r="E37" s="25">
        <v>7861500</v>
      </c>
      <c r="F37" s="9">
        <v>5.9829059829059832E-2</v>
      </c>
      <c r="G37" s="9">
        <v>6.6973797378189884E-2</v>
      </c>
    </row>
    <row r="38" spans="1:7">
      <c r="A38" t="s">
        <v>78</v>
      </c>
      <c r="D38" s="79">
        <v>3</v>
      </c>
      <c r="E38" s="25">
        <v>1250000</v>
      </c>
      <c r="F38" s="9">
        <v>2.564102564102564E-2</v>
      </c>
      <c r="G38" s="9">
        <v>1.0649016946223666E-2</v>
      </c>
    </row>
    <row r="39" spans="1:7">
      <c r="B39" t="s">
        <v>79</v>
      </c>
      <c r="D39" s="79">
        <v>1</v>
      </c>
      <c r="E39" s="25">
        <v>390000</v>
      </c>
      <c r="F39" s="9">
        <v>8.5470085470085479E-3</v>
      </c>
      <c r="G39" s="9">
        <v>3.3224932872217838E-3</v>
      </c>
    </row>
    <row r="40" spans="1:7">
      <c r="C40" t="s">
        <v>80</v>
      </c>
      <c r="D40" s="79">
        <v>1</v>
      </c>
      <c r="E40" s="25">
        <v>390000</v>
      </c>
      <c r="F40" s="9">
        <v>8.5470085470085479E-3</v>
      </c>
      <c r="G40" s="9">
        <v>3.3224932872217838E-3</v>
      </c>
    </row>
    <row r="41" spans="1:7">
      <c r="B41" t="s">
        <v>96</v>
      </c>
      <c r="D41" s="79">
        <v>2</v>
      </c>
      <c r="E41" s="25">
        <v>860000</v>
      </c>
      <c r="F41" s="9">
        <v>1.7094017094017096E-2</v>
      </c>
      <c r="G41" s="9">
        <v>7.3265236590018823E-3</v>
      </c>
    </row>
    <row r="42" spans="1:7">
      <c r="C42" t="s">
        <v>110</v>
      </c>
      <c r="D42" s="79">
        <v>1</v>
      </c>
      <c r="E42" s="25">
        <v>415000</v>
      </c>
      <c r="F42" s="9">
        <v>8.5470085470085479E-3</v>
      </c>
      <c r="G42" s="9">
        <v>3.5354736261462572E-3</v>
      </c>
    </row>
    <row r="43" spans="1:7">
      <c r="C43" t="s">
        <v>105</v>
      </c>
      <c r="D43" s="79">
        <v>1</v>
      </c>
      <c r="E43" s="25">
        <v>445000</v>
      </c>
      <c r="F43" s="9">
        <v>8.5470085470085479E-3</v>
      </c>
      <c r="G43" s="9">
        <v>3.7910500328556251E-3</v>
      </c>
    </row>
    <row r="44" spans="1:7">
      <c r="A44" t="s">
        <v>55</v>
      </c>
      <c r="D44" s="79">
        <v>26</v>
      </c>
      <c r="E44" s="25">
        <v>20391606</v>
      </c>
      <c r="F44" s="9">
        <v>0.22222222222222221</v>
      </c>
      <c r="G44" s="9">
        <v>0.17372044628377295</v>
      </c>
    </row>
    <row r="45" spans="1:7">
      <c r="B45" t="s">
        <v>67</v>
      </c>
      <c r="D45" s="79">
        <v>5</v>
      </c>
      <c r="E45" s="25">
        <v>3024000</v>
      </c>
      <c r="F45" s="9">
        <v>4.2735042735042736E-2</v>
      </c>
      <c r="G45" s="9">
        <v>2.5762101796304292E-2</v>
      </c>
    </row>
    <row r="46" spans="1:7">
      <c r="C46" t="s">
        <v>103</v>
      </c>
      <c r="D46" s="79">
        <v>5</v>
      </c>
      <c r="E46" s="25">
        <v>3024000</v>
      </c>
      <c r="F46" s="9">
        <v>4.2735042735042736E-2</v>
      </c>
      <c r="G46" s="9">
        <v>2.5762101796304292E-2</v>
      </c>
    </row>
    <row r="47" spans="1:7">
      <c r="B47" t="s">
        <v>57</v>
      </c>
      <c r="D47" s="79">
        <v>20</v>
      </c>
      <c r="E47" s="25">
        <v>16327606</v>
      </c>
      <c r="F47" s="9">
        <v>0.17094017094017094</v>
      </c>
      <c r="G47" s="9">
        <v>0.13909836238821055</v>
      </c>
    </row>
    <row r="48" spans="1:7">
      <c r="C48" t="s">
        <v>58</v>
      </c>
      <c r="D48" s="79">
        <v>20</v>
      </c>
      <c r="E48" s="25">
        <v>16327606</v>
      </c>
      <c r="F48" s="9">
        <v>0.17094017094017094</v>
      </c>
      <c r="G48" s="9">
        <v>0.13909836238821055</v>
      </c>
    </row>
    <row r="49" spans="1:7">
      <c r="B49" t="s">
        <v>96</v>
      </c>
      <c r="D49" s="79">
        <v>1</v>
      </c>
      <c r="E49" s="25">
        <v>1040000</v>
      </c>
      <c r="F49" s="9">
        <v>8.5470085470085479E-3</v>
      </c>
      <c r="G49" s="9">
        <v>8.8599820992580902E-3</v>
      </c>
    </row>
    <row r="50" spans="1:7">
      <c r="C50" t="s">
        <v>97</v>
      </c>
      <c r="D50" s="79">
        <v>1</v>
      </c>
      <c r="E50" s="25">
        <v>1040000</v>
      </c>
      <c r="F50" s="9">
        <v>8.5470085470085479E-3</v>
      </c>
      <c r="G50" s="9">
        <v>8.8599820992580902E-3</v>
      </c>
    </row>
    <row r="51" spans="1:7">
      <c r="A51" t="s">
        <v>63</v>
      </c>
      <c r="D51" s="79">
        <v>7</v>
      </c>
      <c r="E51" s="25">
        <v>4789500</v>
      </c>
      <c r="F51" s="9">
        <v>5.9829059829059832E-2</v>
      </c>
      <c r="G51" s="9">
        <v>4.0802773331150601E-2</v>
      </c>
    </row>
    <row r="52" spans="1:7">
      <c r="B52" t="s">
        <v>64</v>
      </c>
      <c r="D52" s="79">
        <v>7</v>
      </c>
      <c r="E52" s="25">
        <v>4789500</v>
      </c>
      <c r="F52" s="9">
        <v>5.9829059829059832E-2</v>
      </c>
      <c r="G52" s="9">
        <v>4.0802773331150601E-2</v>
      </c>
    </row>
    <row r="53" spans="1:7">
      <c r="C53" t="s">
        <v>65</v>
      </c>
      <c r="D53" s="79">
        <v>7</v>
      </c>
      <c r="E53" s="25">
        <v>4789500</v>
      </c>
      <c r="F53" s="9">
        <v>5.9829059829059832E-2</v>
      </c>
      <c r="G53" s="9">
        <v>4.0802773331150601E-2</v>
      </c>
    </row>
    <row r="54" spans="1:7">
      <c r="A54" t="s">
        <v>111</v>
      </c>
      <c r="D54" s="79">
        <v>1</v>
      </c>
      <c r="E54" s="25">
        <v>452000</v>
      </c>
      <c r="F54" s="9">
        <v>8.5470085470085479E-3</v>
      </c>
      <c r="G54" s="9">
        <v>3.8506845277544773E-3</v>
      </c>
    </row>
    <row r="55" spans="1:7">
      <c r="B55" t="s">
        <v>96</v>
      </c>
      <c r="D55" s="79">
        <v>1</v>
      </c>
      <c r="E55" s="25">
        <v>452000</v>
      </c>
      <c r="F55" s="9">
        <v>8.5470085470085479E-3</v>
      </c>
      <c r="G55" s="9">
        <v>3.8506845277544773E-3</v>
      </c>
    </row>
    <row r="56" spans="1:7">
      <c r="C56" t="s">
        <v>112</v>
      </c>
      <c r="D56" s="79">
        <v>1</v>
      </c>
      <c r="E56" s="25">
        <v>452000</v>
      </c>
      <c r="F56" s="9">
        <v>8.5470085470085479E-3</v>
      </c>
      <c r="G56" s="9">
        <v>3.8506845277544773E-3</v>
      </c>
    </row>
    <row r="57" spans="1:7">
      <c r="A57" t="s">
        <v>29</v>
      </c>
      <c r="D57" s="79">
        <v>117</v>
      </c>
      <c r="E57" s="25">
        <v>117381727</v>
      </c>
      <c r="F57" s="9">
        <v>1</v>
      </c>
      <c r="G57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59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8" t="s">
        <v>1</v>
      </c>
      <c r="B1" t="s">
        <v>28</v>
      </c>
    </row>
    <row r="3" spans="1:6">
      <c r="C3" s="78" t="s">
        <v>40</v>
      </c>
    </row>
    <row r="4" spans="1:6">
      <c r="A4" s="78" t="s">
        <v>39</v>
      </c>
      <c r="B4" s="78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154</v>
      </c>
      <c r="C5" s="79">
        <v>1</v>
      </c>
      <c r="D5" s="25">
        <v>100000</v>
      </c>
      <c r="E5" s="9">
        <v>4.3478260869565216E-2</v>
      </c>
      <c r="F5" s="9">
        <v>1.122268696516153E-2</v>
      </c>
    </row>
    <row r="6" spans="1:6">
      <c r="B6" t="s">
        <v>55</v>
      </c>
      <c r="C6" s="79">
        <v>1</v>
      </c>
      <c r="D6" s="25">
        <v>100000</v>
      </c>
      <c r="E6" s="9">
        <v>4.3478260869565216E-2</v>
      </c>
      <c r="F6" s="9">
        <v>1.122268696516153E-2</v>
      </c>
    </row>
    <row r="7" spans="1:6">
      <c r="C7" s="79"/>
      <c r="D7" s="25"/>
      <c r="E7" s="9"/>
      <c r="F7" s="9"/>
    </row>
    <row r="8" spans="1:6">
      <c r="A8" t="s">
        <v>134</v>
      </c>
      <c r="C8" s="79">
        <v>1</v>
      </c>
      <c r="D8" s="25">
        <v>150000</v>
      </c>
      <c r="E8" s="9">
        <v>4.3478260869565216E-2</v>
      </c>
      <c r="F8" s="9">
        <v>1.6834030447742294E-2</v>
      </c>
    </row>
    <row r="9" spans="1:6">
      <c r="B9" t="s">
        <v>60</v>
      </c>
      <c r="C9" s="79">
        <v>1</v>
      </c>
      <c r="D9" s="25">
        <v>150000</v>
      </c>
      <c r="E9" s="9">
        <v>4.3478260869565216E-2</v>
      </c>
      <c r="F9" s="9">
        <v>1.6834030447742294E-2</v>
      </c>
    </row>
    <row r="10" spans="1:6">
      <c r="C10" s="79"/>
      <c r="D10" s="25"/>
      <c r="E10" s="9"/>
      <c r="F10" s="9"/>
    </row>
    <row r="11" spans="1:6">
      <c r="A11" t="s">
        <v>143</v>
      </c>
      <c r="C11" s="79">
        <v>1</v>
      </c>
      <c r="D11" s="25">
        <v>135000</v>
      </c>
      <c r="E11" s="9">
        <v>4.3478260869565216E-2</v>
      </c>
      <c r="F11" s="9">
        <v>1.5150627402968065E-2</v>
      </c>
    </row>
    <row r="12" spans="1:6">
      <c r="B12" t="s">
        <v>78</v>
      </c>
      <c r="C12" s="79">
        <v>1</v>
      </c>
      <c r="D12" s="25">
        <v>135000</v>
      </c>
      <c r="E12" s="9">
        <v>4.3478260869565216E-2</v>
      </c>
      <c r="F12" s="9">
        <v>1.5150627402968065E-2</v>
      </c>
    </row>
    <row r="13" spans="1:6">
      <c r="C13" s="79"/>
      <c r="D13" s="25"/>
      <c r="E13" s="9"/>
      <c r="F13" s="9"/>
    </row>
    <row r="14" spans="1:6">
      <c r="A14" t="s">
        <v>115</v>
      </c>
      <c r="C14" s="79">
        <v>1</v>
      </c>
      <c r="D14" s="25">
        <v>150000</v>
      </c>
      <c r="E14" s="9">
        <v>4.3478260869565216E-2</v>
      </c>
      <c r="F14" s="9">
        <v>1.6834030447742294E-2</v>
      </c>
    </row>
    <row r="15" spans="1:6">
      <c r="B15" t="s">
        <v>100</v>
      </c>
      <c r="C15" s="79">
        <v>1</v>
      </c>
      <c r="D15" s="25">
        <v>150000</v>
      </c>
      <c r="E15" s="9">
        <v>4.3478260869565216E-2</v>
      </c>
      <c r="F15" s="9">
        <v>1.6834030447742294E-2</v>
      </c>
    </row>
    <row r="16" spans="1:6">
      <c r="C16" s="79"/>
      <c r="D16" s="25"/>
      <c r="E16" s="9"/>
      <c r="F16" s="9"/>
    </row>
    <row r="17" spans="1:6">
      <c r="A17" t="s">
        <v>138</v>
      </c>
      <c r="C17" s="79">
        <v>1</v>
      </c>
      <c r="D17" s="25">
        <v>424000</v>
      </c>
      <c r="E17" s="9">
        <v>4.3478260869565216E-2</v>
      </c>
      <c r="F17" s="9">
        <v>4.7584192732284883E-2</v>
      </c>
    </row>
    <row r="18" spans="1:6">
      <c r="B18" t="s">
        <v>60</v>
      </c>
      <c r="C18" s="79">
        <v>1</v>
      </c>
      <c r="D18" s="25">
        <v>424000</v>
      </c>
      <c r="E18" s="9">
        <v>4.3478260869565216E-2</v>
      </c>
      <c r="F18" s="9">
        <v>4.7584192732284883E-2</v>
      </c>
    </row>
    <row r="19" spans="1:6">
      <c r="C19" s="79"/>
      <c r="D19" s="25"/>
      <c r="E19" s="9"/>
      <c r="F19" s="9"/>
    </row>
    <row r="20" spans="1:6">
      <c r="A20" t="s">
        <v>118</v>
      </c>
      <c r="C20" s="79">
        <v>1</v>
      </c>
      <c r="D20" s="25">
        <v>400000</v>
      </c>
      <c r="E20" s="9">
        <v>4.3478260869565216E-2</v>
      </c>
      <c r="F20" s="9">
        <v>4.4890747860646119E-2</v>
      </c>
    </row>
    <row r="21" spans="1:6">
      <c r="B21" t="s">
        <v>81</v>
      </c>
      <c r="C21" s="79">
        <v>1</v>
      </c>
      <c r="D21" s="25">
        <v>400000</v>
      </c>
      <c r="E21" s="9">
        <v>4.3478260869565216E-2</v>
      </c>
      <c r="F21" s="9">
        <v>4.4890747860646119E-2</v>
      </c>
    </row>
    <row r="22" spans="1:6">
      <c r="C22" s="79"/>
      <c r="D22" s="25"/>
      <c r="E22" s="9"/>
      <c r="F22" s="9"/>
    </row>
    <row r="23" spans="1:6">
      <c r="A23" t="s">
        <v>120</v>
      </c>
      <c r="C23" s="79">
        <v>1</v>
      </c>
      <c r="D23" s="25">
        <v>194943.08</v>
      </c>
      <c r="E23" s="9">
        <v>4.3478260869565216E-2</v>
      </c>
      <c r="F23" s="9">
        <v>2.1877851628644411E-2</v>
      </c>
    </row>
    <row r="24" spans="1:6">
      <c r="B24" t="s">
        <v>81</v>
      </c>
      <c r="C24" s="79">
        <v>1</v>
      </c>
      <c r="D24" s="25">
        <v>194943.08</v>
      </c>
      <c r="E24" s="9">
        <v>4.3478260869565216E-2</v>
      </c>
      <c r="F24" s="9">
        <v>2.1877851628644411E-2</v>
      </c>
    </row>
    <row r="25" spans="1:6">
      <c r="C25" s="79"/>
      <c r="D25" s="25"/>
      <c r="E25" s="9"/>
      <c r="F25" s="9"/>
    </row>
    <row r="26" spans="1:6">
      <c r="A26" t="s">
        <v>122</v>
      </c>
      <c r="C26" s="79">
        <v>6</v>
      </c>
      <c r="D26" s="25">
        <v>1009500</v>
      </c>
      <c r="E26" s="9">
        <v>0.2608695652173913</v>
      </c>
      <c r="F26" s="9">
        <v>0.11329302491330565</v>
      </c>
    </row>
    <row r="27" spans="1:6">
      <c r="B27" t="s">
        <v>69</v>
      </c>
      <c r="C27" s="79">
        <v>2</v>
      </c>
      <c r="D27" s="25">
        <v>353500</v>
      </c>
      <c r="E27" s="9">
        <v>8.6956521739130432E-2</v>
      </c>
      <c r="F27" s="9">
        <v>3.9672198421846008E-2</v>
      </c>
    </row>
    <row r="28" spans="1:6">
      <c r="B28" t="s">
        <v>60</v>
      </c>
      <c r="C28" s="79">
        <v>1</v>
      </c>
      <c r="D28" s="25">
        <v>53500</v>
      </c>
      <c r="E28" s="9">
        <v>4.3478260869565216E-2</v>
      </c>
      <c r="F28" s="9">
        <v>6.0041375263614185E-3</v>
      </c>
    </row>
    <row r="29" spans="1:6">
      <c r="B29" t="s">
        <v>55</v>
      </c>
      <c r="C29" s="79">
        <v>1</v>
      </c>
      <c r="D29" s="25">
        <v>30000</v>
      </c>
      <c r="E29" s="9">
        <v>4.3478260869565216E-2</v>
      </c>
      <c r="F29" s="9">
        <v>3.3668060895484589E-3</v>
      </c>
    </row>
    <row r="30" spans="1:6">
      <c r="B30" t="s">
        <v>78</v>
      </c>
      <c r="C30" s="79">
        <v>1</v>
      </c>
      <c r="D30" s="25">
        <v>61500</v>
      </c>
      <c r="E30" s="9">
        <v>4.3478260869565216E-2</v>
      </c>
      <c r="F30" s="9">
        <v>6.9019524835743406E-3</v>
      </c>
    </row>
    <row r="31" spans="1:6">
      <c r="B31" t="s">
        <v>75</v>
      </c>
      <c r="C31" s="79">
        <v>1</v>
      </c>
      <c r="D31" s="25">
        <v>511000</v>
      </c>
      <c r="E31" s="9">
        <v>4.3478260869565216E-2</v>
      </c>
      <c r="F31" s="9">
        <v>5.7347930391975416E-2</v>
      </c>
    </row>
    <row r="32" spans="1:6">
      <c r="C32" s="79"/>
      <c r="D32" s="25"/>
      <c r="E32" s="9"/>
      <c r="F32" s="9"/>
    </row>
    <row r="33" spans="1:6">
      <c r="A33" t="s">
        <v>125</v>
      </c>
      <c r="C33" s="79">
        <v>1</v>
      </c>
      <c r="D33" s="25">
        <v>1500000</v>
      </c>
      <c r="E33" s="9">
        <v>4.3478260869565216E-2</v>
      </c>
      <c r="F33" s="9">
        <v>0.16834030447742293</v>
      </c>
    </row>
    <row r="34" spans="1:6">
      <c r="B34" t="s">
        <v>60</v>
      </c>
      <c r="C34" s="79">
        <v>1</v>
      </c>
      <c r="D34" s="25">
        <v>1500000</v>
      </c>
      <c r="E34" s="9">
        <v>4.3478260869565216E-2</v>
      </c>
      <c r="F34" s="9">
        <v>0.16834030447742293</v>
      </c>
    </row>
    <row r="35" spans="1:6">
      <c r="C35" s="79"/>
      <c r="D35" s="25"/>
      <c r="E35" s="9"/>
      <c r="F35" s="9"/>
    </row>
    <row r="36" spans="1:6">
      <c r="A36" t="s">
        <v>127</v>
      </c>
      <c r="C36" s="79">
        <v>1</v>
      </c>
      <c r="D36" s="25">
        <v>500000</v>
      </c>
      <c r="E36" s="9">
        <v>4.3478260869565216E-2</v>
      </c>
      <c r="F36" s="9">
        <v>5.6113434825807648E-2</v>
      </c>
    </row>
    <row r="37" spans="1:6">
      <c r="B37" t="s">
        <v>60</v>
      </c>
      <c r="C37" s="79">
        <v>1</v>
      </c>
      <c r="D37" s="25">
        <v>500000</v>
      </c>
      <c r="E37" s="9">
        <v>4.3478260869565216E-2</v>
      </c>
      <c r="F37" s="9">
        <v>5.6113434825807648E-2</v>
      </c>
    </row>
    <row r="38" spans="1:6">
      <c r="C38" s="79"/>
      <c r="D38" s="25"/>
      <c r="E38" s="9"/>
      <c r="F38" s="9"/>
    </row>
    <row r="39" spans="1:6">
      <c r="A39" t="s">
        <v>130</v>
      </c>
      <c r="C39" s="79">
        <v>2</v>
      </c>
      <c r="D39" s="25">
        <v>446000</v>
      </c>
      <c r="E39" s="9">
        <v>8.6956521739130432E-2</v>
      </c>
      <c r="F39" s="9">
        <v>5.0053183864620418E-2</v>
      </c>
    </row>
    <row r="40" spans="1:6">
      <c r="B40" t="s">
        <v>60</v>
      </c>
      <c r="C40" s="79">
        <v>1</v>
      </c>
      <c r="D40" s="25">
        <v>50000</v>
      </c>
      <c r="E40" s="9">
        <v>4.3478260869565216E-2</v>
      </c>
      <c r="F40" s="9">
        <v>5.6113434825807648E-3</v>
      </c>
    </row>
    <row r="41" spans="1:6">
      <c r="B41" t="s">
        <v>75</v>
      </c>
      <c r="C41" s="79">
        <v>1</v>
      </c>
      <c r="D41" s="25">
        <v>396000</v>
      </c>
      <c r="E41" s="9">
        <v>4.3478260869565216E-2</v>
      </c>
      <c r="F41" s="9">
        <v>4.444184038203966E-2</v>
      </c>
    </row>
    <row r="42" spans="1:6">
      <c r="C42" s="79"/>
      <c r="D42" s="25"/>
      <c r="E42" s="9"/>
      <c r="F42" s="9"/>
    </row>
    <row r="43" spans="1:6">
      <c r="A43" t="s">
        <v>132</v>
      </c>
      <c r="C43" s="79">
        <v>2</v>
      </c>
      <c r="D43" s="25">
        <v>597000</v>
      </c>
      <c r="E43" s="9">
        <v>8.6956521739130432E-2</v>
      </c>
      <c r="F43" s="9">
        <v>6.6999441182014327E-2</v>
      </c>
    </row>
    <row r="44" spans="1:6">
      <c r="B44" t="s">
        <v>60</v>
      </c>
      <c r="C44" s="79">
        <v>1</v>
      </c>
      <c r="D44" s="25">
        <v>441000</v>
      </c>
      <c r="E44" s="9">
        <v>4.3478260869565216E-2</v>
      </c>
      <c r="F44" s="9">
        <v>4.9492049516362345E-2</v>
      </c>
    </row>
    <row r="45" spans="1:6">
      <c r="B45" t="s">
        <v>78</v>
      </c>
      <c r="C45" s="79">
        <v>1</v>
      </c>
      <c r="D45" s="25">
        <v>156000</v>
      </c>
      <c r="E45" s="9">
        <v>4.3478260869565216E-2</v>
      </c>
      <c r="F45" s="9">
        <v>1.7507391665651986E-2</v>
      </c>
    </row>
    <row r="46" spans="1:6">
      <c r="C46" s="79"/>
      <c r="D46" s="25"/>
      <c r="E46" s="9"/>
      <c r="F46" s="9"/>
    </row>
    <row r="47" spans="1:6">
      <c r="A47" t="s">
        <v>136</v>
      </c>
      <c r="C47" s="79">
        <v>1</v>
      </c>
      <c r="D47" s="25">
        <v>1944000</v>
      </c>
      <c r="E47" s="9">
        <v>4.3478260869565216E-2</v>
      </c>
      <c r="F47" s="9">
        <v>0.21816903460274012</v>
      </c>
    </row>
    <row r="48" spans="1:6">
      <c r="B48" t="s">
        <v>60</v>
      </c>
      <c r="C48" s="79">
        <v>1</v>
      </c>
      <c r="D48" s="25">
        <v>1944000</v>
      </c>
      <c r="E48" s="9">
        <v>4.3478260869565216E-2</v>
      </c>
      <c r="F48" s="9">
        <v>0.21816903460274012</v>
      </c>
    </row>
    <row r="49" spans="1:6">
      <c r="C49" s="79"/>
      <c r="D49" s="25"/>
      <c r="E49" s="9"/>
      <c r="F49" s="9"/>
    </row>
    <row r="50" spans="1:6">
      <c r="A50" t="s">
        <v>145</v>
      </c>
      <c r="C50" s="79">
        <v>1</v>
      </c>
      <c r="D50" s="25">
        <v>735000</v>
      </c>
      <c r="E50" s="9">
        <v>4.3478260869565216E-2</v>
      </c>
      <c r="F50" s="9">
        <v>8.2486749193937239E-2</v>
      </c>
    </row>
    <row r="51" spans="1:6">
      <c r="B51" t="s">
        <v>78</v>
      </c>
      <c r="C51" s="79">
        <v>1</v>
      </c>
      <c r="D51" s="25">
        <v>735000</v>
      </c>
      <c r="E51" s="9">
        <v>4.3478260869565216E-2</v>
      </c>
      <c r="F51" s="9">
        <v>8.2486749193937239E-2</v>
      </c>
    </row>
    <row r="52" spans="1:6">
      <c r="C52" s="79"/>
      <c r="D52" s="25"/>
      <c r="E52" s="9"/>
      <c r="F52" s="9"/>
    </row>
    <row r="53" spans="1:6">
      <c r="A53" t="s">
        <v>150</v>
      </c>
      <c r="C53" s="79">
        <v>1</v>
      </c>
      <c r="D53" s="25">
        <v>200000</v>
      </c>
      <c r="E53" s="9">
        <v>4.3478260869565216E-2</v>
      </c>
      <c r="F53" s="9">
        <v>2.2445373930323059E-2</v>
      </c>
    </row>
    <row r="54" spans="1:6">
      <c r="B54" t="s">
        <v>55</v>
      </c>
      <c r="C54" s="79">
        <v>1</v>
      </c>
      <c r="D54" s="25">
        <v>200000</v>
      </c>
      <c r="E54" s="9">
        <v>4.3478260869565216E-2</v>
      </c>
      <c r="F54" s="9">
        <v>2.2445373930323059E-2</v>
      </c>
    </row>
    <row r="55" spans="1:6">
      <c r="C55" s="79"/>
      <c r="D55" s="25"/>
      <c r="E55" s="9"/>
      <c r="F55" s="9"/>
    </row>
    <row r="56" spans="1:6">
      <c r="A56" t="s">
        <v>152</v>
      </c>
      <c r="C56" s="79">
        <v>1</v>
      </c>
      <c r="D56" s="25">
        <v>425079</v>
      </c>
      <c r="E56" s="9">
        <v>4.3478260869565216E-2</v>
      </c>
      <c r="F56" s="9">
        <v>4.7705285524638978E-2</v>
      </c>
    </row>
    <row r="57" spans="1:6">
      <c r="B57" t="s">
        <v>55</v>
      </c>
      <c r="C57" s="79">
        <v>1</v>
      </c>
      <c r="D57" s="25">
        <v>425079</v>
      </c>
      <c r="E57" s="9">
        <v>4.3478260869565216E-2</v>
      </c>
      <c r="F57" s="9">
        <v>4.7705285524638978E-2</v>
      </c>
    </row>
    <row r="58" spans="1:6">
      <c r="C58" s="79"/>
      <c r="D58" s="25"/>
      <c r="E58" s="9"/>
      <c r="F58" s="9"/>
    </row>
    <row r="59" spans="1:6">
      <c r="A59" t="s">
        <v>29</v>
      </c>
      <c r="C59" s="79">
        <v>23</v>
      </c>
      <c r="D59" s="25">
        <v>8910522.0800000001</v>
      </c>
      <c r="E59" s="9">
        <v>1</v>
      </c>
      <c r="F59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13"/>
  <sheetViews>
    <sheetView workbookViewId="0">
      <pane ySplit="4" topLeftCell="A8" activePane="bottomLeft" state="frozen"/>
      <selection pane="bottomLeft" activeCell="A3" sqref="A3"/>
    </sheetView>
  </sheetViews>
  <sheetFormatPr defaultColWidth="9.109375" defaultRowHeight="13.2"/>
  <cols>
    <col min="1" max="1" width="48.88671875" style="121" customWidth="1"/>
    <col min="2" max="2" width="16.5546875" style="121" customWidth="1"/>
    <col min="3" max="3" width="19" style="121" customWidth="1"/>
    <col min="4" max="4" width="17.6640625" style="121" customWidth="1"/>
    <col min="5" max="5" width="22.109375" style="121" customWidth="1"/>
    <col min="6" max="6" width="20.88671875" style="121" customWidth="1"/>
    <col min="7" max="16384" width="9.109375" style="121"/>
  </cols>
  <sheetData>
    <row r="1" spans="1:6" ht="17.399999999999999">
      <c r="A1" s="122" t="s">
        <v>49</v>
      </c>
    </row>
    <row r="2" spans="1:6">
      <c r="A2" s="123" t="str">
        <f>'OVERALL STATS'!A2</f>
        <v>Reporting Period: SEPTEMBER, 2024</v>
      </c>
    </row>
    <row r="4" spans="1:6">
      <c r="A4" s="124" t="s">
        <v>50</v>
      </c>
      <c r="B4" s="124" t="s">
        <v>8</v>
      </c>
      <c r="C4" s="124" t="s">
        <v>51</v>
      </c>
      <c r="D4" s="124" t="s">
        <v>52</v>
      </c>
      <c r="E4" s="124" t="s">
        <v>30</v>
      </c>
      <c r="F4" s="124" t="s">
        <v>53</v>
      </c>
    </row>
    <row r="5" spans="1:6" ht="14.4">
      <c r="A5" s="137" t="s">
        <v>73</v>
      </c>
      <c r="B5" s="138">
        <v>2</v>
      </c>
      <c r="C5" s="139">
        <v>6223738</v>
      </c>
      <c r="D5" s="139">
        <v>3111869</v>
      </c>
      <c r="E5" s="125">
        <f>Table2[[#This Row],[CLOSINGS]]/$B$13</f>
        <v>0.1</v>
      </c>
      <c r="F5" s="125">
        <f>Table2[[#This Row],[DOLLARVOL]]/$C$13</f>
        <v>0.34016603577894988</v>
      </c>
    </row>
    <row r="6" spans="1:6" ht="14.4">
      <c r="A6" s="137" t="s">
        <v>88</v>
      </c>
      <c r="B6" s="138">
        <v>2</v>
      </c>
      <c r="C6" s="139">
        <v>924890</v>
      </c>
      <c r="D6" s="139">
        <v>462445</v>
      </c>
      <c r="E6" s="125">
        <f>Table2[[#This Row],[CLOSINGS]]/$B$13</f>
        <v>0.1</v>
      </c>
      <c r="F6" s="125">
        <f>Table2[[#This Row],[DOLLARVOL]]/$C$13</f>
        <v>5.0550997620978415E-2</v>
      </c>
    </row>
    <row r="7" spans="1:6" ht="14.4">
      <c r="A7" s="137" t="s">
        <v>94</v>
      </c>
      <c r="B7" s="138">
        <v>1</v>
      </c>
      <c r="C7" s="139">
        <v>1650990</v>
      </c>
      <c r="D7" s="139">
        <v>1650990</v>
      </c>
      <c r="E7" s="125">
        <f>Table2[[#This Row],[CLOSINGS]]/$B$13</f>
        <v>0.05</v>
      </c>
      <c r="F7" s="125">
        <f>Table2[[#This Row],[DOLLARVOL]]/$C$13</f>
        <v>9.023688391296171E-2</v>
      </c>
    </row>
    <row r="8" spans="1:6" ht="14.4">
      <c r="A8" s="137" t="s">
        <v>92</v>
      </c>
      <c r="B8" s="138">
        <v>2</v>
      </c>
      <c r="C8" s="139">
        <v>1159370</v>
      </c>
      <c r="D8" s="139">
        <v>579685</v>
      </c>
      <c r="E8" s="125">
        <f>Table2[[#This Row],[CLOSINGS]]/$B$13</f>
        <v>0.1</v>
      </c>
      <c r="F8" s="125">
        <f>Table2[[#This Row],[DOLLARVOL]]/$C$13</f>
        <v>6.336678968508011E-2</v>
      </c>
    </row>
    <row r="9" spans="1:6" ht="14.4">
      <c r="A9" s="137" t="s">
        <v>87</v>
      </c>
      <c r="B9" s="138">
        <v>7</v>
      </c>
      <c r="C9" s="139">
        <v>4196889</v>
      </c>
      <c r="D9" s="139">
        <v>599555.57140000002</v>
      </c>
      <c r="E9" s="125">
        <f>Table2[[#This Row],[CLOSINGS]]/$B$13</f>
        <v>0.35</v>
      </c>
      <c r="F9" s="125">
        <f>Table2[[#This Row],[DOLLARVOL]]/$C$13</f>
        <v>0.22938611711069476</v>
      </c>
    </row>
    <row r="10" spans="1:6" ht="14.4">
      <c r="A10" s="137" t="s">
        <v>106</v>
      </c>
      <c r="B10" s="138">
        <v>2</v>
      </c>
      <c r="C10" s="139">
        <v>1258706</v>
      </c>
      <c r="D10" s="139">
        <v>629353</v>
      </c>
      <c r="E10" s="125">
        <f>Table2[[#This Row],[CLOSINGS]]/$B$13</f>
        <v>0.1</v>
      </c>
      <c r="F10" s="125">
        <f>Table2[[#This Row],[DOLLARVOL]]/$C$13</f>
        <v>6.8796120632195465E-2</v>
      </c>
    </row>
    <row r="11" spans="1:6" ht="14.4">
      <c r="A11" s="137" t="s">
        <v>84</v>
      </c>
      <c r="B11" s="138">
        <v>1</v>
      </c>
      <c r="C11" s="139">
        <v>745450</v>
      </c>
      <c r="D11" s="139">
        <v>745450</v>
      </c>
      <c r="E11" s="125">
        <f>Table2[[#This Row],[CLOSINGS]]/$B$13</f>
        <v>0.05</v>
      </c>
      <c r="F11" s="125">
        <f>Table2[[#This Row],[DOLLARVOL]]/$C$13</f>
        <v>4.0743484280896497E-2</v>
      </c>
    </row>
    <row r="12" spans="1:6" ht="14.4">
      <c r="A12" s="137" t="s">
        <v>108</v>
      </c>
      <c r="B12" s="138">
        <v>3</v>
      </c>
      <c r="C12" s="139">
        <v>2136144</v>
      </c>
      <c r="D12" s="139">
        <v>712048</v>
      </c>
      <c r="E12" s="125">
        <f>Table2[[#This Row],[CLOSINGS]]/$B$13</f>
        <v>0.15</v>
      </c>
      <c r="F12" s="125">
        <f>Table2[[#This Row],[DOLLARVOL]]/$C$13</f>
        <v>0.11675357097824315</v>
      </c>
    </row>
    <row r="13" spans="1:6">
      <c r="A13" s="126" t="s">
        <v>23</v>
      </c>
      <c r="B13" s="127">
        <f>SUM(B5:B12)</f>
        <v>20</v>
      </c>
      <c r="C13" s="128">
        <f>SUM(C5:C12)</f>
        <v>18296177</v>
      </c>
      <c r="D13" s="128"/>
      <c r="E13" s="129">
        <f>SUM(E5:E12)</f>
        <v>1</v>
      </c>
      <c r="F13" s="129">
        <f>SUM(F5:F12)</f>
        <v>0.99999999999999989</v>
      </c>
    </row>
  </sheetData>
  <pageMargins left="0.7" right="0.7" top="0.75" bottom="0.75" header="0.3" footer="0.3"/>
  <ignoredErrors>
    <ignoredError sqref="E8:F12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118"/>
  <sheetViews>
    <sheetView workbookViewId="0">
      <selection activeCell="A2" sqref="A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8" t="s">
        <v>0</v>
      </c>
      <c r="B1" s="88" t="s">
        <v>35</v>
      </c>
      <c r="C1" s="88" t="s">
        <v>26</v>
      </c>
      <c r="D1" s="88" t="s">
        <v>31</v>
      </c>
      <c r="E1" s="88" t="s">
        <v>27</v>
      </c>
      <c r="F1" s="88" t="s">
        <v>32</v>
      </c>
      <c r="G1" s="88" t="s">
        <v>36</v>
      </c>
      <c r="H1" s="88" t="s">
        <v>37</v>
      </c>
      <c r="I1" s="88" t="s">
        <v>38</v>
      </c>
      <c r="J1" s="88" t="s">
        <v>33</v>
      </c>
      <c r="K1" s="93" t="s">
        <v>42</v>
      </c>
      <c r="L1">
        <v>118</v>
      </c>
    </row>
    <row r="2" spans="1:12" ht="14.4">
      <c r="A2" s="107" t="s">
        <v>81</v>
      </c>
      <c r="B2" s="107" t="s">
        <v>155</v>
      </c>
      <c r="C2" s="107" t="s">
        <v>79</v>
      </c>
      <c r="D2" s="107" t="s">
        <v>93</v>
      </c>
      <c r="E2" s="107" t="s">
        <v>56</v>
      </c>
      <c r="F2" s="108">
        <v>1012430</v>
      </c>
      <c r="G2" s="109">
        <v>1650990</v>
      </c>
      <c r="H2" s="107" t="s">
        <v>72</v>
      </c>
      <c r="I2" s="107" t="s">
        <v>72</v>
      </c>
      <c r="J2" s="110">
        <v>45554</v>
      </c>
    </row>
    <row r="3" spans="1:12" ht="14.4">
      <c r="A3" s="107" t="s">
        <v>81</v>
      </c>
      <c r="B3" s="107" t="s">
        <v>155</v>
      </c>
      <c r="C3" s="107" t="s">
        <v>67</v>
      </c>
      <c r="D3" s="107" t="s">
        <v>82</v>
      </c>
      <c r="E3" s="107" t="s">
        <v>56</v>
      </c>
      <c r="F3" s="108">
        <v>1011885</v>
      </c>
      <c r="G3" s="109">
        <v>675000</v>
      </c>
      <c r="H3" s="107" t="s">
        <v>59</v>
      </c>
      <c r="I3" s="107" t="s">
        <v>72</v>
      </c>
      <c r="J3" s="110">
        <v>45541</v>
      </c>
    </row>
    <row r="4" spans="1:12" ht="14.4">
      <c r="A4" s="107" t="s">
        <v>81</v>
      </c>
      <c r="B4" s="107" t="s">
        <v>155</v>
      </c>
      <c r="C4" s="107" t="s">
        <v>79</v>
      </c>
      <c r="D4" s="107" t="s">
        <v>83</v>
      </c>
      <c r="E4" s="107" t="s">
        <v>56</v>
      </c>
      <c r="F4" s="108">
        <v>1012101</v>
      </c>
      <c r="G4" s="109">
        <v>470000</v>
      </c>
      <c r="H4" s="107" t="s">
        <v>59</v>
      </c>
      <c r="I4" s="107" t="s">
        <v>72</v>
      </c>
      <c r="J4" s="110">
        <v>45546</v>
      </c>
    </row>
    <row r="5" spans="1:12" ht="14.4">
      <c r="A5" s="107" t="s">
        <v>81</v>
      </c>
      <c r="B5" s="107" t="s">
        <v>155</v>
      </c>
      <c r="C5" s="107" t="s">
        <v>67</v>
      </c>
      <c r="D5" s="107" t="s">
        <v>109</v>
      </c>
      <c r="E5" s="107" t="s">
        <v>70</v>
      </c>
      <c r="F5" s="108">
        <v>1011851</v>
      </c>
      <c r="G5" s="109">
        <v>425000</v>
      </c>
      <c r="H5" s="107" t="s">
        <v>59</v>
      </c>
      <c r="I5" s="107" t="s">
        <v>72</v>
      </c>
      <c r="J5" s="110">
        <v>45540</v>
      </c>
    </row>
    <row r="6" spans="1:12" ht="14.4">
      <c r="A6" s="107" t="s">
        <v>81</v>
      </c>
      <c r="B6" s="107" t="s">
        <v>155</v>
      </c>
      <c r="C6" s="107" t="s">
        <v>67</v>
      </c>
      <c r="D6" s="107" t="s">
        <v>82</v>
      </c>
      <c r="E6" s="107" t="s">
        <v>56</v>
      </c>
      <c r="F6" s="108">
        <v>1012029</v>
      </c>
      <c r="G6" s="109">
        <v>619900</v>
      </c>
      <c r="H6" s="107" t="s">
        <v>59</v>
      </c>
      <c r="I6" s="107" t="s">
        <v>72</v>
      </c>
      <c r="J6" s="110">
        <v>45545</v>
      </c>
    </row>
    <row r="7" spans="1:12" ht="14.4">
      <c r="A7" s="107" t="s">
        <v>81</v>
      </c>
      <c r="B7" s="107" t="s">
        <v>155</v>
      </c>
      <c r="C7" s="107" t="s">
        <v>67</v>
      </c>
      <c r="D7" s="107" t="s">
        <v>90</v>
      </c>
      <c r="E7" s="107" t="s">
        <v>56</v>
      </c>
      <c r="F7" s="108">
        <v>1012372</v>
      </c>
      <c r="G7" s="109">
        <v>470000</v>
      </c>
      <c r="H7" s="107" t="s">
        <v>59</v>
      </c>
      <c r="I7" s="107" t="s">
        <v>72</v>
      </c>
      <c r="J7" s="110">
        <v>45552</v>
      </c>
    </row>
    <row r="8" spans="1:12" ht="14.4">
      <c r="A8" s="107" t="s">
        <v>81</v>
      </c>
      <c r="B8" s="107" t="s">
        <v>155</v>
      </c>
      <c r="C8" s="107" t="s">
        <v>67</v>
      </c>
      <c r="D8" s="107" t="s">
        <v>82</v>
      </c>
      <c r="E8" s="107" t="s">
        <v>56</v>
      </c>
      <c r="F8" s="108">
        <v>1011976</v>
      </c>
      <c r="G8" s="109">
        <v>1950000</v>
      </c>
      <c r="H8" s="107" t="s">
        <v>59</v>
      </c>
      <c r="I8" s="107" t="s">
        <v>72</v>
      </c>
      <c r="J8" s="110">
        <v>45544</v>
      </c>
    </row>
    <row r="9" spans="1:12" ht="14.4">
      <c r="A9" s="107" t="s">
        <v>81</v>
      </c>
      <c r="B9" s="107" t="s">
        <v>155</v>
      </c>
      <c r="C9" s="107" t="s">
        <v>67</v>
      </c>
      <c r="D9" s="107" t="s">
        <v>82</v>
      </c>
      <c r="E9" s="107" t="s">
        <v>56</v>
      </c>
      <c r="F9" s="108">
        <v>1012652</v>
      </c>
      <c r="G9" s="109">
        <v>1675000</v>
      </c>
      <c r="H9" s="107" t="s">
        <v>59</v>
      </c>
      <c r="I9" s="107" t="s">
        <v>72</v>
      </c>
      <c r="J9" s="110">
        <v>45560</v>
      </c>
    </row>
    <row r="10" spans="1:12" ht="14.4">
      <c r="A10" s="107" t="s">
        <v>69</v>
      </c>
      <c r="B10" s="107" t="s">
        <v>156</v>
      </c>
      <c r="C10" s="107" t="s">
        <v>64</v>
      </c>
      <c r="D10" s="107" t="s">
        <v>71</v>
      </c>
      <c r="E10" s="107" t="s">
        <v>56</v>
      </c>
      <c r="F10" s="108">
        <v>1012553</v>
      </c>
      <c r="G10" s="109">
        <v>567000</v>
      </c>
      <c r="H10" s="107" t="s">
        <v>59</v>
      </c>
      <c r="I10" s="107" t="s">
        <v>72</v>
      </c>
      <c r="J10" s="110">
        <v>45558</v>
      </c>
    </row>
    <row r="11" spans="1:12" ht="14.4">
      <c r="A11" s="107" t="s">
        <v>69</v>
      </c>
      <c r="B11" s="107" t="s">
        <v>156</v>
      </c>
      <c r="C11" s="107" t="s">
        <v>64</v>
      </c>
      <c r="D11" s="107" t="s">
        <v>71</v>
      </c>
      <c r="E11" s="107" t="s">
        <v>56</v>
      </c>
      <c r="F11" s="108">
        <v>1012884</v>
      </c>
      <c r="G11" s="109">
        <v>685000</v>
      </c>
      <c r="H11" s="107" t="s">
        <v>59</v>
      </c>
      <c r="I11" s="107" t="s">
        <v>72</v>
      </c>
      <c r="J11" s="110">
        <v>45562</v>
      </c>
    </row>
    <row r="12" spans="1:12" ht="14.4">
      <c r="A12" s="107" t="s">
        <v>69</v>
      </c>
      <c r="B12" s="107" t="s">
        <v>156</v>
      </c>
      <c r="C12" s="107" t="s">
        <v>64</v>
      </c>
      <c r="D12" s="107" t="s">
        <v>71</v>
      </c>
      <c r="E12" s="107" t="s">
        <v>56</v>
      </c>
      <c r="F12" s="108">
        <v>1012565</v>
      </c>
      <c r="G12" s="109">
        <v>765000</v>
      </c>
      <c r="H12" s="107" t="s">
        <v>59</v>
      </c>
      <c r="I12" s="107" t="s">
        <v>72</v>
      </c>
      <c r="J12" s="110">
        <v>45558</v>
      </c>
    </row>
    <row r="13" spans="1:12" ht="14.4">
      <c r="A13" s="107" t="s">
        <v>69</v>
      </c>
      <c r="B13" s="107" t="s">
        <v>156</v>
      </c>
      <c r="C13" s="107" t="s">
        <v>64</v>
      </c>
      <c r="D13" s="107" t="s">
        <v>71</v>
      </c>
      <c r="E13" s="107" t="s">
        <v>70</v>
      </c>
      <c r="F13" s="108">
        <v>1012572</v>
      </c>
      <c r="G13" s="109">
        <v>2483050</v>
      </c>
      <c r="H13" s="107" t="s">
        <v>72</v>
      </c>
      <c r="I13" s="107" t="s">
        <v>72</v>
      </c>
      <c r="J13" s="110">
        <v>45558</v>
      </c>
    </row>
    <row r="14" spans="1:12" ht="14.4">
      <c r="A14" s="107" t="s">
        <v>69</v>
      </c>
      <c r="B14" s="107" t="s">
        <v>156</v>
      </c>
      <c r="C14" s="107" t="s">
        <v>79</v>
      </c>
      <c r="D14" s="107" t="s">
        <v>91</v>
      </c>
      <c r="E14" s="107" t="s">
        <v>74</v>
      </c>
      <c r="F14" s="108">
        <v>1012408</v>
      </c>
      <c r="G14" s="109">
        <v>16000000</v>
      </c>
      <c r="H14" s="107" t="s">
        <v>59</v>
      </c>
      <c r="I14" s="107" t="s">
        <v>72</v>
      </c>
      <c r="J14" s="110">
        <v>45553</v>
      </c>
    </row>
    <row r="15" spans="1:12" ht="14.4">
      <c r="A15" s="107" t="s">
        <v>69</v>
      </c>
      <c r="B15" s="107" t="s">
        <v>156</v>
      </c>
      <c r="C15" s="107" t="s">
        <v>64</v>
      </c>
      <c r="D15" s="107" t="s">
        <v>71</v>
      </c>
      <c r="E15" s="107" t="s">
        <v>56</v>
      </c>
      <c r="F15" s="108">
        <v>1011734</v>
      </c>
      <c r="G15" s="109">
        <v>780000</v>
      </c>
      <c r="H15" s="107" t="s">
        <v>59</v>
      </c>
      <c r="I15" s="107" t="s">
        <v>72</v>
      </c>
      <c r="J15" s="110">
        <v>45538</v>
      </c>
    </row>
    <row r="16" spans="1:12" ht="14.4">
      <c r="A16" s="107" t="s">
        <v>69</v>
      </c>
      <c r="B16" s="107" t="s">
        <v>156</v>
      </c>
      <c r="C16" s="107" t="s">
        <v>64</v>
      </c>
      <c r="D16" s="107" t="s">
        <v>71</v>
      </c>
      <c r="E16" s="107" t="s">
        <v>56</v>
      </c>
      <c r="F16" s="108">
        <v>1012810</v>
      </c>
      <c r="G16" s="109">
        <v>750000</v>
      </c>
      <c r="H16" s="107" t="s">
        <v>59</v>
      </c>
      <c r="I16" s="107" t="s">
        <v>72</v>
      </c>
      <c r="J16" s="110">
        <v>45561</v>
      </c>
    </row>
    <row r="17" spans="1:10" ht="14.4">
      <c r="A17" s="107" t="s">
        <v>69</v>
      </c>
      <c r="B17" s="107" t="s">
        <v>156</v>
      </c>
      <c r="C17" s="107" t="s">
        <v>79</v>
      </c>
      <c r="D17" s="107" t="s">
        <v>107</v>
      </c>
      <c r="E17" s="107" t="s">
        <v>56</v>
      </c>
      <c r="F17" s="108">
        <v>1011754</v>
      </c>
      <c r="G17" s="109">
        <v>759603</v>
      </c>
      <c r="H17" s="107" t="s">
        <v>72</v>
      </c>
      <c r="I17" s="107" t="s">
        <v>72</v>
      </c>
      <c r="J17" s="110">
        <v>45539</v>
      </c>
    </row>
    <row r="18" spans="1:10" ht="14.4">
      <c r="A18" s="107" t="s">
        <v>69</v>
      </c>
      <c r="B18" s="107" t="s">
        <v>156</v>
      </c>
      <c r="C18" s="107" t="s">
        <v>64</v>
      </c>
      <c r="D18" s="107" t="s">
        <v>71</v>
      </c>
      <c r="E18" s="107" t="s">
        <v>56</v>
      </c>
      <c r="F18" s="108">
        <v>1011814</v>
      </c>
      <c r="G18" s="109">
        <v>1100000</v>
      </c>
      <c r="H18" s="107" t="s">
        <v>59</v>
      </c>
      <c r="I18" s="107" t="s">
        <v>72</v>
      </c>
      <c r="J18" s="110">
        <v>45539</v>
      </c>
    </row>
    <row r="19" spans="1:10" ht="14.4">
      <c r="A19" s="107" t="s">
        <v>69</v>
      </c>
      <c r="B19" s="107" t="s">
        <v>156</v>
      </c>
      <c r="C19" s="107" t="s">
        <v>64</v>
      </c>
      <c r="D19" s="107" t="s">
        <v>71</v>
      </c>
      <c r="E19" s="107" t="s">
        <v>66</v>
      </c>
      <c r="F19" s="108">
        <v>1012411</v>
      </c>
      <c r="G19" s="109">
        <v>350000</v>
      </c>
      <c r="H19" s="107" t="s">
        <v>59</v>
      </c>
      <c r="I19" s="107" t="s">
        <v>72</v>
      </c>
      <c r="J19" s="110">
        <v>45553</v>
      </c>
    </row>
    <row r="20" spans="1:10" ht="14.4">
      <c r="A20" s="107" t="s">
        <v>69</v>
      </c>
      <c r="B20" s="107" t="s">
        <v>156</v>
      </c>
      <c r="C20" s="107" t="s">
        <v>79</v>
      </c>
      <c r="D20" s="107" t="s">
        <v>107</v>
      </c>
      <c r="E20" s="107" t="s">
        <v>56</v>
      </c>
      <c r="F20" s="108">
        <v>1013012</v>
      </c>
      <c r="G20" s="109">
        <v>623976</v>
      </c>
      <c r="H20" s="107" t="s">
        <v>72</v>
      </c>
      <c r="I20" s="107" t="s">
        <v>72</v>
      </c>
      <c r="J20" s="110">
        <v>45565</v>
      </c>
    </row>
    <row r="21" spans="1:10" ht="14.4">
      <c r="A21" s="107" t="s">
        <v>69</v>
      </c>
      <c r="B21" s="107" t="s">
        <v>156</v>
      </c>
      <c r="C21" s="107" t="s">
        <v>64</v>
      </c>
      <c r="D21" s="107" t="s">
        <v>71</v>
      </c>
      <c r="E21" s="107" t="s">
        <v>56</v>
      </c>
      <c r="F21" s="108">
        <v>1012270</v>
      </c>
      <c r="G21" s="109">
        <v>675000</v>
      </c>
      <c r="H21" s="107" t="s">
        <v>59</v>
      </c>
      <c r="I21" s="107" t="s">
        <v>72</v>
      </c>
      <c r="J21" s="110">
        <v>45551</v>
      </c>
    </row>
    <row r="22" spans="1:10" ht="14.4">
      <c r="A22" s="107" t="s">
        <v>69</v>
      </c>
      <c r="B22" s="107" t="s">
        <v>156</v>
      </c>
      <c r="C22" s="107" t="s">
        <v>79</v>
      </c>
      <c r="D22" s="107" t="s">
        <v>107</v>
      </c>
      <c r="E22" s="107" t="s">
        <v>56</v>
      </c>
      <c r="F22" s="108">
        <v>1011891</v>
      </c>
      <c r="G22" s="109">
        <v>752565</v>
      </c>
      <c r="H22" s="107" t="s">
        <v>72</v>
      </c>
      <c r="I22" s="107" t="s">
        <v>72</v>
      </c>
      <c r="J22" s="110">
        <v>45541</v>
      </c>
    </row>
    <row r="23" spans="1:10" ht="14.4">
      <c r="A23" s="107" t="s">
        <v>69</v>
      </c>
      <c r="B23" s="107" t="s">
        <v>156</v>
      </c>
      <c r="C23" s="107" t="s">
        <v>64</v>
      </c>
      <c r="D23" s="107" t="s">
        <v>71</v>
      </c>
      <c r="E23" s="107" t="s">
        <v>70</v>
      </c>
      <c r="F23" s="108">
        <v>1012216</v>
      </c>
      <c r="G23" s="109">
        <v>3740688</v>
      </c>
      <c r="H23" s="107" t="s">
        <v>72</v>
      </c>
      <c r="I23" s="107" t="s">
        <v>72</v>
      </c>
      <c r="J23" s="110">
        <v>45548</v>
      </c>
    </row>
    <row r="24" spans="1:10" ht="14.4">
      <c r="A24" s="107" t="s">
        <v>69</v>
      </c>
      <c r="B24" s="107" t="s">
        <v>156</v>
      </c>
      <c r="C24" s="107" t="s">
        <v>64</v>
      </c>
      <c r="D24" s="107" t="s">
        <v>71</v>
      </c>
      <c r="E24" s="107" t="s">
        <v>70</v>
      </c>
      <c r="F24" s="108">
        <v>1011858</v>
      </c>
      <c r="G24" s="109">
        <v>560000</v>
      </c>
      <c r="H24" s="107" t="s">
        <v>59</v>
      </c>
      <c r="I24" s="107" t="s">
        <v>72</v>
      </c>
      <c r="J24" s="110">
        <v>45540</v>
      </c>
    </row>
    <row r="25" spans="1:10" ht="14.4">
      <c r="A25" s="107" t="s">
        <v>60</v>
      </c>
      <c r="B25" s="107" t="s">
        <v>157</v>
      </c>
      <c r="C25" s="107" t="s">
        <v>57</v>
      </c>
      <c r="D25" s="107" t="s">
        <v>77</v>
      </c>
      <c r="E25" s="107" t="s">
        <v>56</v>
      </c>
      <c r="F25" s="108">
        <v>1011984</v>
      </c>
      <c r="G25" s="109">
        <v>620000</v>
      </c>
      <c r="H25" s="107" t="s">
        <v>59</v>
      </c>
      <c r="I25" s="107" t="s">
        <v>72</v>
      </c>
      <c r="J25" s="110">
        <v>45544</v>
      </c>
    </row>
    <row r="26" spans="1:10" ht="14.4">
      <c r="A26" s="107" t="s">
        <v>60</v>
      </c>
      <c r="B26" s="107" t="s">
        <v>157</v>
      </c>
      <c r="C26" s="107" t="s">
        <v>57</v>
      </c>
      <c r="D26" s="107" t="s">
        <v>77</v>
      </c>
      <c r="E26" s="107" t="s">
        <v>56</v>
      </c>
      <c r="F26" s="108">
        <v>1011953</v>
      </c>
      <c r="G26" s="109">
        <v>400000</v>
      </c>
      <c r="H26" s="107" t="s">
        <v>59</v>
      </c>
      <c r="I26" s="107" t="s">
        <v>72</v>
      </c>
      <c r="J26" s="110">
        <v>45544</v>
      </c>
    </row>
    <row r="27" spans="1:10" ht="14.4">
      <c r="A27" s="107" t="s">
        <v>60</v>
      </c>
      <c r="B27" s="107" t="s">
        <v>157</v>
      </c>
      <c r="C27" s="107" t="s">
        <v>57</v>
      </c>
      <c r="D27" s="107" t="s">
        <v>77</v>
      </c>
      <c r="E27" s="107" t="s">
        <v>56</v>
      </c>
      <c r="F27" s="108">
        <v>1012013</v>
      </c>
      <c r="G27" s="109">
        <v>700000</v>
      </c>
      <c r="H27" s="107" t="s">
        <v>59</v>
      </c>
      <c r="I27" s="107" t="s">
        <v>72</v>
      </c>
      <c r="J27" s="110">
        <v>45545</v>
      </c>
    </row>
    <row r="28" spans="1:10" ht="14.4">
      <c r="A28" s="107" t="s">
        <v>60</v>
      </c>
      <c r="B28" s="107" t="s">
        <v>157</v>
      </c>
      <c r="C28" s="107" t="s">
        <v>67</v>
      </c>
      <c r="D28" s="107" t="s">
        <v>68</v>
      </c>
      <c r="E28" s="107" t="s">
        <v>66</v>
      </c>
      <c r="F28" s="108">
        <v>1012214</v>
      </c>
      <c r="G28" s="109">
        <v>200000</v>
      </c>
      <c r="H28" s="107" t="s">
        <v>59</v>
      </c>
      <c r="I28" s="107" t="s">
        <v>72</v>
      </c>
      <c r="J28" s="110">
        <v>45548</v>
      </c>
    </row>
    <row r="29" spans="1:10" ht="14.4">
      <c r="A29" s="107" t="s">
        <v>60</v>
      </c>
      <c r="B29" s="107" t="s">
        <v>157</v>
      </c>
      <c r="C29" s="107" t="s">
        <v>98</v>
      </c>
      <c r="D29" s="107" t="s">
        <v>99</v>
      </c>
      <c r="E29" s="107" t="s">
        <v>56</v>
      </c>
      <c r="F29" s="108">
        <v>1012510</v>
      </c>
      <c r="G29" s="109">
        <v>628000</v>
      </c>
      <c r="H29" s="107" t="s">
        <v>59</v>
      </c>
      <c r="I29" s="107" t="s">
        <v>72</v>
      </c>
      <c r="J29" s="110">
        <v>45555</v>
      </c>
    </row>
    <row r="30" spans="1:10" ht="14.4">
      <c r="A30" s="107" t="s">
        <v>60</v>
      </c>
      <c r="B30" s="107" t="s">
        <v>157</v>
      </c>
      <c r="C30" s="107" t="s">
        <v>61</v>
      </c>
      <c r="D30" s="107" t="s">
        <v>62</v>
      </c>
      <c r="E30" s="107" t="s">
        <v>56</v>
      </c>
      <c r="F30" s="108">
        <v>1012267</v>
      </c>
      <c r="G30" s="109">
        <v>2600000</v>
      </c>
      <c r="H30" s="107" t="s">
        <v>59</v>
      </c>
      <c r="I30" s="107" t="s">
        <v>72</v>
      </c>
      <c r="J30" s="110">
        <v>45551</v>
      </c>
    </row>
    <row r="31" spans="1:10" ht="14.4">
      <c r="A31" s="107" t="s">
        <v>60</v>
      </c>
      <c r="B31" s="107" t="s">
        <v>157</v>
      </c>
      <c r="C31" s="107" t="s">
        <v>57</v>
      </c>
      <c r="D31" s="107" t="s">
        <v>77</v>
      </c>
      <c r="E31" s="107" t="s">
        <v>66</v>
      </c>
      <c r="F31" s="108">
        <v>1012529</v>
      </c>
      <c r="G31" s="109">
        <v>165000</v>
      </c>
      <c r="H31" s="107" t="s">
        <v>59</v>
      </c>
      <c r="I31" s="107" t="s">
        <v>72</v>
      </c>
      <c r="J31" s="110">
        <v>45555</v>
      </c>
    </row>
    <row r="32" spans="1:10" ht="14.4">
      <c r="A32" s="107" t="s">
        <v>60</v>
      </c>
      <c r="B32" s="107" t="s">
        <v>157</v>
      </c>
      <c r="C32" s="107" t="s">
        <v>61</v>
      </c>
      <c r="D32" s="107" t="s">
        <v>62</v>
      </c>
      <c r="E32" s="107" t="s">
        <v>56</v>
      </c>
      <c r="F32" s="108">
        <v>1012202</v>
      </c>
      <c r="G32" s="109">
        <v>1325000</v>
      </c>
      <c r="H32" s="107" t="s">
        <v>59</v>
      </c>
      <c r="I32" s="107" t="s">
        <v>72</v>
      </c>
      <c r="J32" s="110">
        <v>45548</v>
      </c>
    </row>
    <row r="33" spans="1:10" ht="14.4">
      <c r="A33" s="107" t="s">
        <v>60</v>
      </c>
      <c r="B33" s="107" t="s">
        <v>157</v>
      </c>
      <c r="C33" s="107" t="s">
        <v>85</v>
      </c>
      <c r="D33" s="107" t="s">
        <v>86</v>
      </c>
      <c r="E33" s="107" t="s">
        <v>56</v>
      </c>
      <c r="F33" s="108">
        <v>1012522</v>
      </c>
      <c r="G33" s="109">
        <v>675000</v>
      </c>
      <c r="H33" s="107" t="s">
        <v>72</v>
      </c>
      <c r="I33" s="107" t="s">
        <v>72</v>
      </c>
      <c r="J33" s="110">
        <v>45555</v>
      </c>
    </row>
    <row r="34" spans="1:10" ht="14.4">
      <c r="A34" s="107" t="s">
        <v>60</v>
      </c>
      <c r="B34" s="107" t="s">
        <v>157</v>
      </c>
      <c r="C34" s="107" t="s">
        <v>57</v>
      </c>
      <c r="D34" s="107" t="s">
        <v>77</v>
      </c>
      <c r="E34" s="107" t="s">
        <v>56</v>
      </c>
      <c r="F34" s="108">
        <v>1012515</v>
      </c>
      <c r="G34" s="109">
        <v>637000</v>
      </c>
      <c r="H34" s="107" t="s">
        <v>59</v>
      </c>
      <c r="I34" s="107" t="s">
        <v>72</v>
      </c>
      <c r="J34" s="110">
        <v>45555</v>
      </c>
    </row>
    <row r="35" spans="1:10" ht="14.4">
      <c r="A35" s="107" t="s">
        <v>60</v>
      </c>
      <c r="B35" s="107" t="s">
        <v>157</v>
      </c>
      <c r="C35" s="107" t="s">
        <v>61</v>
      </c>
      <c r="D35" s="107" t="s">
        <v>62</v>
      </c>
      <c r="E35" s="107" t="s">
        <v>56</v>
      </c>
      <c r="F35" s="108">
        <v>1012236</v>
      </c>
      <c r="G35" s="109">
        <v>9600000</v>
      </c>
      <c r="H35" s="107" t="s">
        <v>59</v>
      </c>
      <c r="I35" s="107" t="s">
        <v>72</v>
      </c>
      <c r="J35" s="110">
        <v>45551</v>
      </c>
    </row>
    <row r="36" spans="1:10" ht="14.4">
      <c r="A36" s="107" t="s">
        <v>60</v>
      </c>
      <c r="B36" s="107" t="s">
        <v>157</v>
      </c>
      <c r="C36" s="107" t="s">
        <v>85</v>
      </c>
      <c r="D36" s="107" t="s">
        <v>89</v>
      </c>
      <c r="E36" s="107" t="s">
        <v>56</v>
      </c>
      <c r="F36" s="108">
        <v>1012357</v>
      </c>
      <c r="G36" s="109">
        <v>539000</v>
      </c>
      <c r="H36" s="107" t="s">
        <v>59</v>
      </c>
      <c r="I36" s="107" t="s">
        <v>72</v>
      </c>
      <c r="J36" s="110">
        <v>45552</v>
      </c>
    </row>
    <row r="37" spans="1:10" ht="14.4">
      <c r="A37" s="107" t="s">
        <v>60</v>
      </c>
      <c r="B37" s="107" t="s">
        <v>157</v>
      </c>
      <c r="C37" s="107" t="s">
        <v>57</v>
      </c>
      <c r="D37" s="107" t="s">
        <v>77</v>
      </c>
      <c r="E37" s="107" t="s">
        <v>74</v>
      </c>
      <c r="F37" s="108">
        <v>1012434</v>
      </c>
      <c r="G37" s="109">
        <v>566000</v>
      </c>
      <c r="H37" s="107" t="s">
        <v>59</v>
      </c>
      <c r="I37" s="107" t="s">
        <v>72</v>
      </c>
      <c r="J37" s="110">
        <v>45554</v>
      </c>
    </row>
    <row r="38" spans="1:10" ht="14.4">
      <c r="A38" s="107" t="s">
        <v>60</v>
      </c>
      <c r="B38" s="107" t="s">
        <v>157</v>
      </c>
      <c r="C38" s="107" t="s">
        <v>57</v>
      </c>
      <c r="D38" s="107" t="s">
        <v>77</v>
      </c>
      <c r="E38" s="107" t="s">
        <v>56</v>
      </c>
      <c r="F38" s="108">
        <v>1012122</v>
      </c>
      <c r="G38" s="109">
        <v>428000</v>
      </c>
      <c r="H38" s="107" t="s">
        <v>72</v>
      </c>
      <c r="I38" s="107" t="s">
        <v>72</v>
      </c>
      <c r="J38" s="110">
        <v>45547</v>
      </c>
    </row>
    <row r="39" spans="1:10" ht="14.4">
      <c r="A39" s="107" t="s">
        <v>60</v>
      </c>
      <c r="B39" s="107" t="s">
        <v>157</v>
      </c>
      <c r="C39" s="107" t="s">
        <v>85</v>
      </c>
      <c r="D39" s="107" t="s">
        <v>86</v>
      </c>
      <c r="E39" s="107" t="s">
        <v>56</v>
      </c>
      <c r="F39" s="108">
        <v>1012426</v>
      </c>
      <c r="G39" s="109">
        <v>729331</v>
      </c>
      <c r="H39" s="107" t="s">
        <v>72</v>
      </c>
      <c r="I39" s="107" t="s">
        <v>72</v>
      </c>
      <c r="J39" s="110">
        <v>45554</v>
      </c>
    </row>
    <row r="40" spans="1:10" ht="14.4">
      <c r="A40" s="107" t="s">
        <v>60</v>
      </c>
      <c r="B40" s="107" t="s">
        <v>157</v>
      </c>
      <c r="C40" s="107" t="s">
        <v>85</v>
      </c>
      <c r="D40" s="107" t="s">
        <v>86</v>
      </c>
      <c r="E40" s="107" t="s">
        <v>56</v>
      </c>
      <c r="F40" s="108">
        <v>1012423</v>
      </c>
      <c r="G40" s="109">
        <v>553371</v>
      </c>
      <c r="H40" s="107" t="s">
        <v>72</v>
      </c>
      <c r="I40" s="107" t="s">
        <v>72</v>
      </c>
      <c r="J40" s="110">
        <v>45554</v>
      </c>
    </row>
    <row r="41" spans="1:10" ht="14.4">
      <c r="A41" s="107" t="s">
        <v>60</v>
      </c>
      <c r="B41" s="107" t="s">
        <v>157</v>
      </c>
      <c r="C41" s="107" t="s">
        <v>57</v>
      </c>
      <c r="D41" s="107" t="s">
        <v>77</v>
      </c>
      <c r="E41" s="107" t="s">
        <v>66</v>
      </c>
      <c r="F41" s="108">
        <v>1012418</v>
      </c>
      <c r="G41" s="109">
        <v>410000</v>
      </c>
      <c r="H41" s="107" t="s">
        <v>59</v>
      </c>
      <c r="I41" s="107" t="s">
        <v>72</v>
      </c>
      <c r="J41" s="110">
        <v>45554</v>
      </c>
    </row>
    <row r="42" spans="1:10" ht="14.4">
      <c r="A42" s="107" t="s">
        <v>60</v>
      </c>
      <c r="B42" s="107" t="s">
        <v>157</v>
      </c>
      <c r="C42" s="107" t="s">
        <v>61</v>
      </c>
      <c r="D42" s="107" t="s">
        <v>62</v>
      </c>
      <c r="E42" s="107" t="s">
        <v>70</v>
      </c>
      <c r="F42" s="108">
        <v>1012021</v>
      </c>
      <c r="G42" s="109">
        <v>465000</v>
      </c>
      <c r="H42" s="107" t="s">
        <v>59</v>
      </c>
      <c r="I42" s="107" t="s">
        <v>72</v>
      </c>
      <c r="J42" s="110">
        <v>45545</v>
      </c>
    </row>
    <row r="43" spans="1:10" ht="14.4">
      <c r="A43" s="107" t="s">
        <v>60</v>
      </c>
      <c r="B43" s="107" t="s">
        <v>157</v>
      </c>
      <c r="C43" s="107" t="s">
        <v>61</v>
      </c>
      <c r="D43" s="107" t="s">
        <v>62</v>
      </c>
      <c r="E43" s="107" t="s">
        <v>56</v>
      </c>
      <c r="F43" s="108">
        <v>1012393</v>
      </c>
      <c r="G43" s="109">
        <v>1250000</v>
      </c>
      <c r="H43" s="107" t="s">
        <v>59</v>
      </c>
      <c r="I43" s="107" t="s">
        <v>72</v>
      </c>
      <c r="J43" s="110">
        <v>45553</v>
      </c>
    </row>
    <row r="44" spans="1:10" ht="14.4">
      <c r="A44" s="107" t="s">
        <v>60</v>
      </c>
      <c r="B44" s="107" t="s">
        <v>157</v>
      </c>
      <c r="C44" s="107" t="s">
        <v>85</v>
      </c>
      <c r="D44" s="107" t="s">
        <v>86</v>
      </c>
      <c r="E44" s="107" t="s">
        <v>56</v>
      </c>
      <c r="F44" s="108">
        <v>1012659</v>
      </c>
      <c r="G44" s="109">
        <v>682112</v>
      </c>
      <c r="H44" s="107" t="s">
        <v>72</v>
      </c>
      <c r="I44" s="107" t="s">
        <v>72</v>
      </c>
      <c r="J44" s="110">
        <v>45560</v>
      </c>
    </row>
    <row r="45" spans="1:10" ht="14.4">
      <c r="A45" s="107" t="s">
        <v>60</v>
      </c>
      <c r="B45" s="107" t="s">
        <v>157</v>
      </c>
      <c r="C45" s="107" t="s">
        <v>57</v>
      </c>
      <c r="D45" s="107" t="s">
        <v>77</v>
      </c>
      <c r="E45" s="107" t="s">
        <v>56</v>
      </c>
      <c r="F45" s="108">
        <v>1012109</v>
      </c>
      <c r="G45" s="109">
        <v>745450</v>
      </c>
      <c r="H45" s="107" t="s">
        <v>72</v>
      </c>
      <c r="I45" s="107" t="s">
        <v>72</v>
      </c>
      <c r="J45" s="110">
        <v>45547</v>
      </c>
    </row>
    <row r="46" spans="1:10" ht="14.4">
      <c r="A46" s="107" t="s">
        <v>60</v>
      </c>
      <c r="B46" s="107" t="s">
        <v>157</v>
      </c>
      <c r="C46" s="107" t="s">
        <v>57</v>
      </c>
      <c r="D46" s="107" t="s">
        <v>77</v>
      </c>
      <c r="E46" s="107" t="s">
        <v>56</v>
      </c>
      <c r="F46" s="108">
        <v>1012008</v>
      </c>
      <c r="G46" s="109">
        <v>865000</v>
      </c>
      <c r="H46" s="107" t="s">
        <v>59</v>
      </c>
      <c r="I46" s="107" t="s">
        <v>72</v>
      </c>
      <c r="J46" s="110">
        <v>45545</v>
      </c>
    </row>
    <row r="47" spans="1:10" ht="14.4">
      <c r="A47" s="107" t="s">
        <v>60</v>
      </c>
      <c r="B47" s="107" t="s">
        <v>157</v>
      </c>
      <c r="C47" s="107" t="s">
        <v>85</v>
      </c>
      <c r="D47" s="107" t="s">
        <v>86</v>
      </c>
      <c r="E47" s="107" t="s">
        <v>70</v>
      </c>
      <c r="F47" s="108">
        <v>1012114</v>
      </c>
      <c r="G47" s="109">
        <v>406530</v>
      </c>
      <c r="H47" s="107" t="s">
        <v>72</v>
      </c>
      <c r="I47" s="107" t="s">
        <v>72</v>
      </c>
      <c r="J47" s="110">
        <v>45547</v>
      </c>
    </row>
    <row r="48" spans="1:10" ht="14.4">
      <c r="A48" s="107" t="s">
        <v>60</v>
      </c>
      <c r="B48" s="107" t="s">
        <v>157</v>
      </c>
      <c r="C48" s="107" t="s">
        <v>57</v>
      </c>
      <c r="D48" s="107" t="s">
        <v>77</v>
      </c>
      <c r="E48" s="107" t="s">
        <v>56</v>
      </c>
      <c r="F48" s="108">
        <v>1012137</v>
      </c>
      <c r="G48" s="109">
        <v>710000</v>
      </c>
      <c r="H48" s="107" t="s">
        <v>59</v>
      </c>
      <c r="I48" s="107" t="s">
        <v>72</v>
      </c>
      <c r="J48" s="110">
        <v>45548</v>
      </c>
    </row>
    <row r="49" spans="1:10" ht="14.4">
      <c r="A49" s="107" t="s">
        <v>60</v>
      </c>
      <c r="B49" s="107" t="s">
        <v>157</v>
      </c>
      <c r="C49" s="107" t="s">
        <v>57</v>
      </c>
      <c r="D49" s="107" t="s">
        <v>77</v>
      </c>
      <c r="E49" s="107" t="s">
        <v>56</v>
      </c>
      <c r="F49" s="108">
        <v>1012135</v>
      </c>
      <c r="G49" s="109">
        <v>1715000</v>
      </c>
      <c r="H49" s="107" t="s">
        <v>59</v>
      </c>
      <c r="I49" s="107" t="s">
        <v>72</v>
      </c>
      <c r="J49" s="110">
        <v>45548</v>
      </c>
    </row>
    <row r="50" spans="1:10" ht="14.4">
      <c r="A50" s="107" t="s">
        <v>60</v>
      </c>
      <c r="B50" s="107" t="s">
        <v>157</v>
      </c>
      <c r="C50" s="107" t="s">
        <v>85</v>
      </c>
      <c r="D50" s="107" t="s">
        <v>86</v>
      </c>
      <c r="E50" s="107" t="s">
        <v>56</v>
      </c>
      <c r="F50" s="108">
        <v>1012446</v>
      </c>
      <c r="G50" s="109">
        <v>665289</v>
      </c>
      <c r="H50" s="107" t="s">
        <v>72</v>
      </c>
      <c r="I50" s="107" t="s">
        <v>72</v>
      </c>
      <c r="J50" s="110">
        <v>45554</v>
      </c>
    </row>
    <row r="51" spans="1:10" ht="14.4">
      <c r="A51" s="107" t="s">
        <v>60</v>
      </c>
      <c r="B51" s="107" t="s">
        <v>157</v>
      </c>
      <c r="C51" s="107" t="s">
        <v>57</v>
      </c>
      <c r="D51" s="107" t="s">
        <v>77</v>
      </c>
      <c r="E51" s="107" t="s">
        <v>56</v>
      </c>
      <c r="F51" s="108">
        <v>1011733</v>
      </c>
      <c r="G51" s="109">
        <v>710000</v>
      </c>
      <c r="H51" s="107" t="s">
        <v>59</v>
      </c>
      <c r="I51" s="107" t="s">
        <v>72</v>
      </c>
      <c r="J51" s="110">
        <v>45538</v>
      </c>
    </row>
    <row r="52" spans="1:10" ht="14.4">
      <c r="A52" s="107" t="s">
        <v>60</v>
      </c>
      <c r="B52" s="107" t="s">
        <v>157</v>
      </c>
      <c r="C52" s="107" t="s">
        <v>61</v>
      </c>
      <c r="D52" s="107" t="s">
        <v>62</v>
      </c>
      <c r="E52" s="107" t="s">
        <v>70</v>
      </c>
      <c r="F52" s="108">
        <v>1012847</v>
      </c>
      <c r="G52" s="109">
        <v>1035000</v>
      </c>
      <c r="H52" s="107" t="s">
        <v>59</v>
      </c>
      <c r="I52" s="107" t="s">
        <v>72</v>
      </c>
      <c r="J52" s="110">
        <v>45562</v>
      </c>
    </row>
    <row r="53" spans="1:10" ht="14.4">
      <c r="A53" s="107" t="s">
        <v>60</v>
      </c>
      <c r="B53" s="107" t="s">
        <v>157</v>
      </c>
      <c r="C53" s="107" t="s">
        <v>85</v>
      </c>
      <c r="D53" s="107" t="s">
        <v>86</v>
      </c>
      <c r="E53" s="107" t="s">
        <v>56</v>
      </c>
      <c r="F53" s="108">
        <v>1012896</v>
      </c>
      <c r="G53" s="109">
        <v>605999</v>
      </c>
      <c r="H53" s="107" t="s">
        <v>72</v>
      </c>
      <c r="I53" s="107" t="s">
        <v>72</v>
      </c>
      <c r="J53" s="110">
        <v>45562</v>
      </c>
    </row>
    <row r="54" spans="1:10" ht="14.4">
      <c r="A54" s="107" t="s">
        <v>60</v>
      </c>
      <c r="B54" s="107" t="s">
        <v>157</v>
      </c>
      <c r="C54" s="107" t="s">
        <v>57</v>
      </c>
      <c r="D54" s="107" t="s">
        <v>77</v>
      </c>
      <c r="E54" s="107" t="s">
        <v>56</v>
      </c>
      <c r="F54" s="108">
        <v>1012898</v>
      </c>
      <c r="G54" s="109">
        <v>640000</v>
      </c>
      <c r="H54" s="107" t="s">
        <v>59</v>
      </c>
      <c r="I54" s="107" t="s">
        <v>72</v>
      </c>
      <c r="J54" s="110">
        <v>45562</v>
      </c>
    </row>
    <row r="55" spans="1:10" ht="14.4">
      <c r="A55" s="107" t="s">
        <v>60</v>
      </c>
      <c r="B55" s="107" t="s">
        <v>157</v>
      </c>
      <c r="C55" s="107" t="s">
        <v>57</v>
      </c>
      <c r="D55" s="107" t="s">
        <v>77</v>
      </c>
      <c r="E55" s="107" t="s">
        <v>70</v>
      </c>
      <c r="F55" s="108">
        <v>1012900</v>
      </c>
      <c r="G55" s="109">
        <v>750000</v>
      </c>
      <c r="H55" s="107" t="s">
        <v>59</v>
      </c>
      <c r="I55" s="107" t="s">
        <v>72</v>
      </c>
      <c r="J55" s="110">
        <v>45562</v>
      </c>
    </row>
    <row r="56" spans="1:10" ht="14.4">
      <c r="A56" s="107" t="s">
        <v>60</v>
      </c>
      <c r="B56" s="107" t="s">
        <v>157</v>
      </c>
      <c r="C56" s="107" t="s">
        <v>85</v>
      </c>
      <c r="D56" s="107" t="s">
        <v>89</v>
      </c>
      <c r="E56" s="107" t="s">
        <v>56</v>
      </c>
      <c r="F56" s="108">
        <v>1012671</v>
      </c>
      <c r="G56" s="109">
        <v>599000</v>
      </c>
      <c r="H56" s="107" t="s">
        <v>59</v>
      </c>
      <c r="I56" s="107" t="s">
        <v>72</v>
      </c>
      <c r="J56" s="110">
        <v>45560</v>
      </c>
    </row>
    <row r="57" spans="1:10" ht="14.4">
      <c r="A57" s="107" t="s">
        <v>60</v>
      </c>
      <c r="B57" s="107" t="s">
        <v>157</v>
      </c>
      <c r="C57" s="107" t="s">
        <v>57</v>
      </c>
      <c r="D57" s="107" t="s">
        <v>77</v>
      </c>
      <c r="E57" s="107" t="s">
        <v>56</v>
      </c>
      <c r="F57" s="108">
        <v>1012996</v>
      </c>
      <c r="G57" s="109">
        <v>582000</v>
      </c>
      <c r="H57" s="107" t="s">
        <v>59</v>
      </c>
      <c r="I57" s="107" t="s">
        <v>72</v>
      </c>
      <c r="J57" s="110">
        <v>45565</v>
      </c>
    </row>
    <row r="58" spans="1:10" ht="14.4">
      <c r="A58" s="107" t="s">
        <v>60</v>
      </c>
      <c r="B58" s="107" t="s">
        <v>157</v>
      </c>
      <c r="C58" s="107" t="s">
        <v>85</v>
      </c>
      <c r="D58" s="107" t="s">
        <v>89</v>
      </c>
      <c r="E58" s="107" t="s">
        <v>56</v>
      </c>
      <c r="F58" s="108">
        <v>1012844</v>
      </c>
      <c r="G58" s="109">
        <v>765000</v>
      </c>
      <c r="H58" s="107" t="s">
        <v>59</v>
      </c>
      <c r="I58" s="107" t="s">
        <v>72</v>
      </c>
      <c r="J58" s="110">
        <v>45562</v>
      </c>
    </row>
    <row r="59" spans="1:10" ht="14.4">
      <c r="A59" s="107" t="s">
        <v>60</v>
      </c>
      <c r="B59" s="107" t="s">
        <v>157</v>
      </c>
      <c r="C59" s="107" t="s">
        <v>57</v>
      </c>
      <c r="D59" s="107" t="s">
        <v>77</v>
      </c>
      <c r="E59" s="107" t="s">
        <v>56</v>
      </c>
      <c r="F59" s="108">
        <v>1011726</v>
      </c>
      <c r="G59" s="109">
        <v>622000</v>
      </c>
      <c r="H59" s="107" t="s">
        <v>59</v>
      </c>
      <c r="I59" s="107" t="s">
        <v>72</v>
      </c>
      <c r="J59" s="110">
        <v>45538</v>
      </c>
    </row>
    <row r="60" spans="1:10" ht="14.4">
      <c r="A60" s="107" t="s">
        <v>60</v>
      </c>
      <c r="B60" s="107" t="s">
        <v>157</v>
      </c>
      <c r="C60" s="107" t="s">
        <v>57</v>
      </c>
      <c r="D60" s="107" t="s">
        <v>77</v>
      </c>
      <c r="E60" s="107" t="s">
        <v>56</v>
      </c>
      <c r="F60" s="108">
        <v>1012994</v>
      </c>
      <c r="G60" s="109">
        <v>315000</v>
      </c>
      <c r="H60" s="107" t="s">
        <v>59</v>
      </c>
      <c r="I60" s="107" t="s">
        <v>72</v>
      </c>
      <c r="J60" s="110">
        <v>45565</v>
      </c>
    </row>
    <row r="61" spans="1:10" ht="14.4">
      <c r="A61" s="107" t="s">
        <v>60</v>
      </c>
      <c r="B61" s="107" t="s">
        <v>157</v>
      </c>
      <c r="C61" s="107" t="s">
        <v>57</v>
      </c>
      <c r="D61" s="107" t="s">
        <v>77</v>
      </c>
      <c r="E61" s="107" t="s">
        <v>56</v>
      </c>
      <c r="F61" s="108">
        <v>1011849</v>
      </c>
      <c r="G61" s="109">
        <v>1050000</v>
      </c>
      <c r="H61" s="107" t="s">
        <v>59</v>
      </c>
      <c r="I61" s="107" t="s">
        <v>72</v>
      </c>
      <c r="J61" s="110">
        <v>45540</v>
      </c>
    </row>
    <row r="62" spans="1:10" ht="14.4">
      <c r="A62" s="107" t="s">
        <v>60</v>
      </c>
      <c r="B62" s="107" t="s">
        <v>157</v>
      </c>
      <c r="C62" s="107" t="s">
        <v>61</v>
      </c>
      <c r="D62" s="107" t="s">
        <v>62</v>
      </c>
      <c r="E62" s="107" t="s">
        <v>56</v>
      </c>
      <c r="F62" s="108">
        <v>1011888</v>
      </c>
      <c r="G62" s="109">
        <v>838000</v>
      </c>
      <c r="H62" s="107" t="s">
        <v>59</v>
      </c>
      <c r="I62" s="107" t="s">
        <v>72</v>
      </c>
      <c r="J62" s="110">
        <v>45541</v>
      </c>
    </row>
    <row r="63" spans="1:10" ht="14.4">
      <c r="A63" s="107" t="s">
        <v>60</v>
      </c>
      <c r="B63" s="107" t="s">
        <v>157</v>
      </c>
      <c r="C63" s="107" t="s">
        <v>57</v>
      </c>
      <c r="D63" s="107" t="s">
        <v>77</v>
      </c>
      <c r="E63" s="107" t="s">
        <v>56</v>
      </c>
      <c r="F63" s="108">
        <v>1011894</v>
      </c>
      <c r="G63" s="109">
        <v>720000</v>
      </c>
      <c r="H63" s="107" t="s">
        <v>59</v>
      </c>
      <c r="I63" s="107" t="s">
        <v>72</v>
      </c>
      <c r="J63" s="110">
        <v>45541</v>
      </c>
    </row>
    <row r="64" spans="1:10" ht="14.4">
      <c r="A64" s="107" t="s">
        <v>60</v>
      </c>
      <c r="B64" s="107" t="s">
        <v>157</v>
      </c>
      <c r="C64" s="107" t="s">
        <v>85</v>
      </c>
      <c r="D64" s="107" t="s">
        <v>86</v>
      </c>
      <c r="E64" s="107" t="s">
        <v>70</v>
      </c>
      <c r="F64" s="108">
        <v>1013007</v>
      </c>
      <c r="G64" s="109">
        <v>404990</v>
      </c>
      <c r="H64" s="107" t="s">
        <v>72</v>
      </c>
      <c r="I64" s="107" t="s">
        <v>72</v>
      </c>
      <c r="J64" s="110">
        <v>45565</v>
      </c>
    </row>
    <row r="65" spans="1:10" ht="14.4">
      <c r="A65" s="107" t="s">
        <v>60</v>
      </c>
      <c r="B65" s="107" t="s">
        <v>157</v>
      </c>
      <c r="C65" s="107" t="s">
        <v>85</v>
      </c>
      <c r="D65" s="107" t="s">
        <v>89</v>
      </c>
      <c r="E65" s="107" t="s">
        <v>74</v>
      </c>
      <c r="F65" s="108">
        <v>1013024</v>
      </c>
      <c r="G65" s="109">
        <v>458000</v>
      </c>
      <c r="H65" s="107" t="s">
        <v>59</v>
      </c>
      <c r="I65" s="107" t="s">
        <v>72</v>
      </c>
      <c r="J65" s="110">
        <v>45565</v>
      </c>
    </row>
    <row r="66" spans="1:10" ht="14.4">
      <c r="A66" s="107" t="s">
        <v>60</v>
      </c>
      <c r="B66" s="107" t="s">
        <v>157</v>
      </c>
      <c r="C66" s="107" t="s">
        <v>57</v>
      </c>
      <c r="D66" s="107" t="s">
        <v>77</v>
      </c>
      <c r="E66" s="107" t="s">
        <v>70</v>
      </c>
      <c r="F66" s="108">
        <v>1013025</v>
      </c>
      <c r="G66" s="109">
        <v>366250</v>
      </c>
      <c r="H66" s="107" t="s">
        <v>59</v>
      </c>
      <c r="I66" s="107" t="s">
        <v>72</v>
      </c>
      <c r="J66" s="110">
        <v>45565</v>
      </c>
    </row>
    <row r="67" spans="1:10" ht="14.4">
      <c r="A67" s="107" t="s">
        <v>60</v>
      </c>
      <c r="B67" s="107" t="s">
        <v>157</v>
      </c>
      <c r="C67" s="107" t="s">
        <v>85</v>
      </c>
      <c r="D67" s="107" t="s">
        <v>89</v>
      </c>
      <c r="E67" s="107" t="s">
        <v>70</v>
      </c>
      <c r="F67" s="108">
        <v>1013029</v>
      </c>
      <c r="G67" s="109">
        <v>329000</v>
      </c>
      <c r="H67" s="107" t="s">
        <v>59</v>
      </c>
      <c r="I67" s="107" t="s">
        <v>72</v>
      </c>
      <c r="J67" s="110">
        <v>45565</v>
      </c>
    </row>
    <row r="68" spans="1:10" ht="14.4">
      <c r="A68" s="107" t="s">
        <v>60</v>
      </c>
      <c r="B68" s="107" t="s">
        <v>157</v>
      </c>
      <c r="C68" s="107" t="s">
        <v>57</v>
      </c>
      <c r="D68" s="107" t="s">
        <v>77</v>
      </c>
      <c r="E68" s="107" t="s">
        <v>56</v>
      </c>
      <c r="F68" s="108">
        <v>1011722</v>
      </c>
      <c r="G68" s="109">
        <v>615000</v>
      </c>
      <c r="H68" s="107" t="s">
        <v>59</v>
      </c>
      <c r="I68" s="107" t="s">
        <v>72</v>
      </c>
      <c r="J68" s="110">
        <v>45538</v>
      </c>
    </row>
    <row r="69" spans="1:10" ht="14.4">
      <c r="A69" s="107" t="s">
        <v>60</v>
      </c>
      <c r="B69" s="107" t="s">
        <v>157</v>
      </c>
      <c r="C69" s="107" t="s">
        <v>57</v>
      </c>
      <c r="D69" s="107" t="s">
        <v>77</v>
      </c>
      <c r="E69" s="107" t="s">
        <v>74</v>
      </c>
      <c r="F69" s="108">
        <v>1012830</v>
      </c>
      <c r="G69" s="109">
        <v>580000</v>
      </c>
      <c r="H69" s="107" t="s">
        <v>59</v>
      </c>
      <c r="I69" s="107" t="s">
        <v>72</v>
      </c>
      <c r="J69" s="110">
        <v>45562</v>
      </c>
    </row>
    <row r="70" spans="1:10" ht="14.4">
      <c r="A70" s="107" t="s">
        <v>60</v>
      </c>
      <c r="B70" s="107" t="s">
        <v>157</v>
      </c>
      <c r="C70" s="107" t="s">
        <v>85</v>
      </c>
      <c r="D70" s="107" t="s">
        <v>86</v>
      </c>
      <c r="E70" s="107" t="s">
        <v>56</v>
      </c>
      <c r="F70" s="108">
        <v>1013000</v>
      </c>
      <c r="G70" s="109">
        <v>633637</v>
      </c>
      <c r="H70" s="107" t="s">
        <v>72</v>
      </c>
      <c r="I70" s="107" t="s">
        <v>72</v>
      </c>
      <c r="J70" s="110">
        <v>45565</v>
      </c>
    </row>
    <row r="71" spans="1:10" ht="14.4">
      <c r="A71" s="107" t="s">
        <v>60</v>
      </c>
      <c r="B71" s="107" t="s">
        <v>157</v>
      </c>
      <c r="C71" s="107" t="s">
        <v>57</v>
      </c>
      <c r="D71" s="107" t="s">
        <v>77</v>
      </c>
      <c r="E71" s="107" t="s">
        <v>56</v>
      </c>
      <c r="F71" s="108">
        <v>1012805</v>
      </c>
      <c r="G71" s="109">
        <v>496890</v>
      </c>
      <c r="H71" s="107" t="s">
        <v>72</v>
      </c>
      <c r="I71" s="107" t="s">
        <v>72</v>
      </c>
      <c r="J71" s="110">
        <v>45561</v>
      </c>
    </row>
    <row r="72" spans="1:10" ht="14.4">
      <c r="A72" s="107" t="s">
        <v>60</v>
      </c>
      <c r="B72" s="107" t="s">
        <v>157</v>
      </c>
      <c r="C72" s="107" t="s">
        <v>61</v>
      </c>
      <c r="D72" s="107" t="s">
        <v>62</v>
      </c>
      <c r="E72" s="107" t="s">
        <v>70</v>
      </c>
      <c r="F72" s="108">
        <v>1012813</v>
      </c>
      <c r="G72" s="109">
        <v>798500</v>
      </c>
      <c r="H72" s="107" t="s">
        <v>59</v>
      </c>
      <c r="I72" s="107" t="s">
        <v>72</v>
      </c>
      <c r="J72" s="110">
        <v>45561</v>
      </c>
    </row>
    <row r="73" spans="1:10" ht="14.4">
      <c r="A73" s="107" t="s">
        <v>60</v>
      </c>
      <c r="B73" s="107" t="s">
        <v>157</v>
      </c>
      <c r="C73" s="107" t="s">
        <v>61</v>
      </c>
      <c r="D73" s="107" t="s">
        <v>62</v>
      </c>
      <c r="E73" s="107" t="s">
        <v>56</v>
      </c>
      <c r="F73" s="108">
        <v>1012833</v>
      </c>
      <c r="G73" s="109">
        <v>1650000</v>
      </c>
      <c r="H73" s="107" t="s">
        <v>59</v>
      </c>
      <c r="I73" s="107" t="s">
        <v>72</v>
      </c>
      <c r="J73" s="110">
        <v>45562</v>
      </c>
    </row>
    <row r="74" spans="1:10" ht="14.4">
      <c r="A74" s="107" t="s">
        <v>100</v>
      </c>
      <c r="B74" s="107" t="s">
        <v>158</v>
      </c>
      <c r="C74" s="107" t="s">
        <v>96</v>
      </c>
      <c r="D74" s="107" t="s">
        <v>101</v>
      </c>
      <c r="E74" s="107" t="s">
        <v>56</v>
      </c>
      <c r="F74" s="108">
        <v>1012533</v>
      </c>
      <c r="G74" s="109">
        <v>265000</v>
      </c>
      <c r="H74" s="107" t="s">
        <v>59</v>
      </c>
      <c r="I74" s="107" t="s">
        <v>72</v>
      </c>
      <c r="J74" s="110">
        <v>45555</v>
      </c>
    </row>
    <row r="75" spans="1:10" ht="14.4">
      <c r="A75" s="107" t="s">
        <v>75</v>
      </c>
      <c r="B75" s="107" t="s">
        <v>159</v>
      </c>
      <c r="C75" s="107" t="s">
        <v>61</v>
      </c>
      <c r="D75" s="107" t="s">
        <v>76</v>
      </c>
      <c r="E75" s="107" t="s">
        <v>56</v>
      </c>
      <c r="F75" s="108">
        <v>1011732</v>
      </c>
      <c r="G75" s="109">
        <v>4000000</v>
      </c>
      <c r="H75" s="107" t="s">
        <v>59</v>
      </c>
      <c r="I75" s="107" t="s">
        <v>72</v>
      </c>
      <c r="J75" s="110">
        <v>45538</v>
      </c>
    </row>
    <row r="76" spans="1:10" ht="14.4">
      <c r="A76" s="107" t="s">
        <v>75</v>
      </c>
      <c r="B76" s="107" t="s">
        <v>159</v>
      </c>
      <c r="C76" s="107" t="s">
        <v>61</v>
      </c>
      <c r="D76" s="107" t="s">
        <v>76</v>
      </c>
      <c r="E76" s="107" t="s">
        <v>74</v>
      </c>
      <c r="F76" s="108">
        <v>1011833</v>
      </c>
      <c r="G76" s="109">
        <v>449000</v>
      </c>
      <c r="H76" s="107" t="s">
        <v>59</v>
      </c>
      <c r="I76" s="107" t="s">
        <v>72</v>
      </c>
      <c r="J76" s="110">
        <v>45539</v>
      </c>
    </row>
    <row r="77" spans="1:10" ht="14.4">
      <c r="A77" s="107" t="s">
        <v>75</v>
      </c>
      <c r="B77" s="107" t="s">
        <v>159</v>
      </c>
      <c r="C77" s="107" t="s">
        <v>61</v>
      </c>
      <c r="D77" s="107" t="s">
        <v>76</v>
      </c>
      <c r="E77" s="107" t="s">
        <v>56</v>
      </c>
      <c r="F77" s="108">
        <v>1012094</v>
      </c>
      <c r="G77" s="109">
        <v>526250</v>
      </c>
      <c r="H77" s="107" t="s">
        <v>59</v>
      </c>
      <c r="I77" s="107" t="s">
        <v>72</v>
      </c>
      <c r="J77" s="110">
        <v>45546</v>
      </c>
    </row>
    <row r="78" spans="1:10" ht="14.4">
      <c r="A78" s="107" t="s">
        <v>75</v>
      </c>
      <c r="B78" s="107" t="s">
        <v>159</v>
      </c>
      <c r="C78" s="107" t="s">
        <v>61</v>
      </c>
      <c r="D78" s="107" t="s">
        <v>76</v>
      </c>
      <c r="E78" s="107" t="s">
        <v>74</v>
      </c>
      <c r="F78" s="108">
        <v>1012979</v>
      </c>
      <c r="G78" s="109">
        <v>446250</v>
      </c>
      <c r="H78" s="107" t="s">
        <v>59</v>
      </c>
      <c r="I78" s="107" t="s">
        <v>72</v>
      </c>
      <c r="J78" s="110">
        <v>45565</v>
      </c>
    </row>
    <row r="79" spans="1:10" ht="14.4">
      <c r="A79" s="107" t="s">
        <v>75</v>
      </c>
      <c r="B79" s="107" t="s">
        <v>159</v>
      </c>
      <c r="C79" s="107" t="s">
        <v>61</v>
      </c>
      <c r="D79" s="107" t="s">
        <v>76</v>
      </c>
      <c r="E79" s="107" t="s">
        <v>56</v>
      </c>
      <c r="F79" s="108">
        <v>1011735</v>
      </c>
      <c r="G79" s="109">
        <v>1190000</v>
      </c>
      <c r="H79" s="107" t="s">
        <v>59</v>
      </c>
      <c r="I79" s="107" t="s">
        <v>72</v>
      </c>
      <c r="J79" s="110">
        <v>45538</v>
      </c>
    </row>
    <row r="80" spans="1:10" ht="14.4">
      <c r="A80" s="107" t="s">
        <v>75</v>
      </c>
      <c r="B80" s="107" t="s">
        <v>159</v>
      </c>
      <c r="C80" s="107" t="s">
        <v>61</v>
      </c>
      <c r="D80" s="107" t="s">
        <v>76</v>
      </c>
      <c r="E80" s="107" t="s">
        <v>66</v>
      </c>
      <c r="F80" s="108">
        <v>1012271</v>
      </c>
      <c r="G80" s="109">
        <v>450000</v>
      </c>
      <c r="H80" s="107" t="s">
        <v>59</v>
      </c>
      <c r="I80" s="107" t="s">
        <v>72</v>
      </c>
      <c r="J80" s="110">
        <v>45551</v>
      </c>
    </row>
    <row r="81" spans="1:10" ht="14.4">
      <c r="A81" s="107" t="s">
        <v>75</v>
      </c>
      <c r="B81" s="107" t="s">
        <v>159</v>
      </c>
      <c r="C81" s="107" t="s">
        <v>61</v>
      </c>
      <c r="D81" s="107" t="s">
        <v>76</v>
      </c>
      <c r="E81" s="107" t="s">
        <v>56</v>
      </c>
      <c r="F81" s="108">
        <v>1012650</v>
      </c>
      <c r="G81" s="109">
        <v>800000</v>
      </c>
      <c r="H81" s="107" t="s">
        <v>59</v>
      </c>
      <c r="I81" s="107" t="s">
        <v>72</v>
      </c>
      <c r="J81" s="110">
        <v>45560</v>
      </c>
    </row>
    <row r="82" spans="1:10" ht="14.4">
      <c r="A82" s="107" t="s">
        <v>78</v>
      </c>
      <c r="B82" s="107" t="s">
        <v>160</v>
      </c>
      <c r="C82" s="107" t="s">
        <v>79</v>
      </c>
      <c r="D82" s="107" t="s">
        <v>80</v>
      </c>
      <c r="E82" s="107" t="s">
        <v>70</v>
      </c>
      <c r="F82" s="108">
        <v>1012026</v>
      </c>
      <c r="G82" s="109">
        <v>390000</v>
      </c>
      <c r="H82" s="107" t="s">
        <v>59</v>
      </c>
      <c r="I82" s="107" t="s">
        <v>72</v>
      </c>
      <c r="J82" s="110">
        <v>45545</v>
      </c>
    </row>
    <row r="83" spans="1:10" ht="14.4">
      <c r="A83" s="107" t="s">
        <v>78</v>
      </c>
      <c r="B83" s="107" t="s">
        <v>160</v>
      </c>
      <c r="C83" s="107" t="s">
        <v>96</v>
      </c>
      <c r="D83" s="107" t="s">
        <v>110</v>
      </c>
      <c r="E83" s="107" t="s">
        <v>66</v>
      </c>
      <c r="F83" s="108">
        <v>1011905</v>
      </c>
      <c r="G83" s="109">
        <v>415000</v>
      </c>
      <c r="H83" s="107" t="s">
        <v>59</v>
      </c>
      <c r="I83" s="107" t="s">
        <v>72</v>
      </c>
      <c r="J83" s="110">
        <v>45541</v>
      </c>
    </row>
    <row r="84" spans="1:10" ht="14.4">
      <c r="A84" s="107" t="s">
        <v>78</v>
      </c>
      <c r="B84" s="107" t="s">
        <v>160</v>
      </c>
      <c r="C84" s="107" t="s">
        <v>96</v>
      </c>
      <c r="D84" s="107" t="s">
        <v>105</v>
      </c>
      <c r="E84" s="107" t="s">
        <v>56</v>
      </c>
      <c r="F84" s="108">
        <v>1012661</v>
      </c>
      <c r="G84" s="109">
        <v>445000</v>
      </c>
      <c r="H84" s="107" t="s">
        <v>59</v>
      </c>
      <c r="I84" s="107" t="s">
        <v>72</v>
      </c>
      <c r="J84" s="110">
        <v>45560</v>
      </c>
    </row>
    <row r="85" spans="1:10" ht="14.4">
      <c r="A85" s="107" t="s">
        <v>55</v>
      </c>
      <c r="B85" s="107" t="s">
        <v>161</v>
      </c>
      <c r="C85" s="107" t="s">
        <v>57</v>
      </c>
      <c r="D85" s="107" t="s">
        <v>58</v>
      </c>
      <c r="E85" s="107" t="s">
        <v>56</v>
      </c>
      <c r="F85" s="108">
        <v>1011899</v>
      </c>
      <c r="G85" s="109">
        <v>375000</v>
      </c>
      <c r="H85" s="107" t="s">
        <v>59</v>
      </c>
      <c r="I85" s="107" t="s">
        <v>72</v>
      </c>
      <c r="J85" s="110">
        <v>45541</v>
      </c>
    </row>
    <row r="86" spans="1:10" ht="14.4">
      <c r="A86" s="107" t="s">
        <v>55</v>
      </c>
      <c r="B86" s="107" t="s">
        <v>161</v>
      </c>
      <c r="C86" s="107" t="s">
        <v>57</v>
      </c>
      <c r="D86" s="107" t="s">
        <v>58</v>
      </c>
      <c r="E86" s="107" t="s">
        <v>56</v>
      </c>
      <c r="F86" s="108">
        <v>1011893</v>
      </c>
      <c r="G86" s="109">
        <v>728706</v>
      </c>
      <c r="H86" s="107" t="s">
        <v>72</v>
      </c>
      <c r="I86" s="107" t="s">
        <v>72</v>
      </c>
      <c r="J86" s="110">
        <v>45541</v>
      </c>
    </row>
    <row r="87" spans="1:10" ht="14.4">
      <c r="A87" s="107" t="s">
        <v>55</v>
      </c>
      <c r="B87" s="107" t="s">
        <v>161</v>
      </c>
      <c r="C87" s="107" t="s">
        <v>67</v>
      </c>
      <c r="D87" s="107" t="s">
        <v>103</v>
      </c>
      <c r="E87" s="107" t="s">
        <v>56</v>
      </c>
      <c r="F87" s="108">
        <v>1012621</v>
      </c>
      <c r="G87" s="109">
        <v>579000</v>
      </c>
      <c r="H87" s="107" t="s">
        <v>59</v>
      </c>
      <c r="I87" s="107" t="s">
        <v>72</v>
      </c>
      <c r="J87" s="110">
        <v>45559</v>
      </c>
    </row>
    <row r="88" spans="1:10" ht="14.4">
      <c r="A88" s="107" t="s">
        <v>55</v>
      </c>
      <c r="B88" s="107" t="s">
        <v>161</v>
      </c>
      <c r="C88" s="107" t="s">
        <v>57</v>
      </c>
      <c r="D88" s="107" t="s">
        <v>58</v>
      </c>
      <c r="E88" s="107" t="s">
        <v>74</v>
      </c>
      <c r="F88" s="108">
        <v>1011862</v>
      </c>
      <c r="G88" s="109">
        <v>135000</v>
      </c>
      <c r="H88" s="107" t="s">
        <v>59</v>
      </c>
      <c r="I88" s="107" t="s">
        <v>72</v>
      </c>
      <c r="J88" s="110">
        <v>45540</v>
      </c>
    </row>
    <row r="89" spans="1:10" ht="14.4">
      <c r="A89" s="107" t="s">
        <v>55</v>
      </c>
      <c r="B89" s="107" t="s">
        <v>161</v>
      </c>
      <c r="C89" s="107" t="s">
        <v>57</v>
      </c>
      <c r="D89" s="107" t="s">
        <v>58</v>
      </c>
      <c r="E89" s="107" t="s">
        <v>56</v>
      </c>
      <c r="F89" s="108">
        <v>1012619</v>
      </c>
      <c r="G89" s="109">
        <v>530000</v>
      </c>
      <c r="H89" s="107" t="s">
        <v>59</v>
      </c>
      <c r="I89" s="107" t="s">
        <v>72</v>
      </c>
      <c r="J89" s="110">
        <v>45559</v>
      </c>
    </row>
    <row r="90" spans="1:10" ht="14.4">
      <c r="A90" s="107" t="s">
        <v>55</v>
      </c>
      <c r="B90" s="107" t="s">
        <v>161</v>
      </c>
      <c r="C90" s="107" t="s">
        <v>57</v>
      </c>
      <c r="D90" s="107" t="s">
        <v>58</v>
      </c>
      <c r="E90" s="107" t="s">
        <v>56</v>
      </c>
      <c r="F90" s="108">
        <v>1012251</v>
      </c>
      <c r="G90" s="109">
        <v>725000</v>
      </c>
      <c r="H90" s="107" t="s">
        <v>59</v>
      </c>
      <c r="I90" s="107" t="s">
        <v>72</v>
      </c>
      <c r="J90" s="110">
        <v>45551</v>
      </c>
    </row>
    <row r="91" spans="1:10" ht="14.4">
      <c r="A91" s="107" t="s">
        <v>55</v>
      </c>
      <c r="B91" s="107" t="s">
        <v>161</v>
      </c>
      <c r="C91" s="107" t="s">
        <v>57</v>
      </c>
      <c r="D91" s="107" t="s">
        <v>58</v>
      </c>
      <c r="E91" s="107" t="s">
        <v>56</v>
      </c>
      <c r="F91" s="108">
        <v>1012812</v>
      </c>
      <c r="G91" s="109">
        <v>530000</v>
      </c>
      <c r="H91" s="107" t="s">
        <v>72</v>
      </c>
      <c r="I91" s="107" t="s">
        <v>72</v>
      </c>
      <c r="J91" s="110">
        <v>45561</v>
      </c>
    </row>
    <row r="92" spans="1:10" ht="14.4">
      <c r="A92" s="107" t="s">
        <v>55</v>
      </c>
      <c r="B92" s="107" t="s">
        <v>161</v>
      </c>
      <c r="C92" s="107" t="s">
        <v>67</v>
      </c>
      <c r="D92" s="107" t="s">
        <v>103</v>
      </c>
      <c r="E92" s="107" t="s">
        <v>56</v>
      </c>
      <c r="F92" s="108">
        <v>1011821</v>
      </c>
      <c r="G92" s="109">
        <v>575000</v>
      </c>
      <c r="H92" s="107" t="s">
        <v>59</v>
      </c>
      <c r="I92" s="107" t="s">
        <v>72</v>
      </c>
      <c r="J92" s="110">
        <v>45539</v>
      </c>
    </row>
    <row r="93" spans="1:10" ht="14.4">
      <c r="A93" s="107" t="s">
        <v>55</v>
      </c>
      <c r="B93" s="107" t="s">
        <v>161</v>
      </c>
      <c r="C93" s="107" t="s">
        <v>57</v>
      </c>
      <c r="D93" s="107" t="s">
        <v>58</v>
      </c>
      <c r="E93" s="107" t="s">
        <v>56</v>
      </c>
      <c r="F93" s="108">
        <v>1012647</v>
      </c>
      <c r="G93" s="109">
        <v>464000</v>
      </c>
      <c r="H93" s="107" t="s">
        <v>59</v>
      </c>
      <c r="I93" s="107" t="s">
        <v>72</v>
      </c>
      <c r="J93" s="110">
        <v>45560</v>
      </c>
    </row>
    <row r="94" spans="1:10" ht="14.4">
      <c r="A94" s="107" t="s">
        <v>55</v>
      </c>
      <c r="B94" s="107" t="s">
        <v>161</v>
      </c>
      <c r="C94" s="107" t="s">
        <v>57</v>
      </c>
      <c r="D94" s="107" t="s">
        <v>58</v>
      </c>
      <c r="E94" s="107" t="s">
        <v>56</v>
      </c>
      <c r="F94" s="108">
        <v>1011973</v>
      </c>
      <c r="G94" s="109">
        <v>1495000</v>
      </c>
      <c r="H94" s="107" t="s">
        <v>59</v>
      </c>
      <c r="I94" s="107" t="s">
        <v>72</v>
      </c>
      <c r="J94" s="110">
        <v>45544</v>
      </c>
    </row>
    <row r="95" spans="1:10" ht="14.4">
      <c r="A95" s="107" t="s">
        <v>55</v>
      </c>
      <c r="B95" s="107" t="s">
        <v>161</v>
      </c>
      <c r="C95" s="107" t="s">
        <v>67</v>
      </c>
      <c r="D95" s="107" t="s">
        <v>103</v>
      </c>
      <c r="E95" s="107" t="s">
        <v>56</v>
      </c>
      <c r="F95" s="108">
        <v>1011919</v>
      </c>
      <c r="G95" s="109">
        <v>425000</v>
      </c>
      <c r="H95" s="107" t="s">
        <v>59</v>
      </c>
      <c r="I95" s="107" t="s">
        <v>72</v>
      </c>
      <c r="J95" s="110">
        <v>45544</v>
      </c>
    </row>
    <row r="96" spans="1:10" ht="14.4">
      <c r="A96" s="107" t="s">
        <v>55</v>
      </c>
      <c r="B96" s="107" t="s">
        <v>161</v>
      </c>
      <c r="C96" s="107" t="s">
        <v>57</v>
      </c>
      <c r="D96" s="107" t="s">
        <v>58</v>
      </c>
      <c r="E96" s="107" t="s">
        <v>102</v>
      </c>
      <c r="F96" s="108">
        <v>1012547</v>
      </c>
      <c r="G96" s="109">
        <v>2000000</v>
      </c>
      <c r="H96" s="107" t="s">
        <v>59</v>
      </c>
      <c r="I96" s="107" t="s">
        <v>72</v>
      </c>
      <c r="J96" s="110">
        <v>45558</v>
      </c>
    </row>
    <row r="97" spans="1:10" ht="14.4">
      <c r="A97" s="107" t="s">
        <v>55</v>
      </c>
      <c r="B97" s="107" t="s">
        <v>161</v>
      </c>
      <c r="C97" s="107" t="s">
        <v>57</v>
      </c>
      <c r="D97" s="107" t="s">
        <v>58</v>
      </c>
      <c r="E97" s="107" t="s">
        <v>56</v>
      </c>
      <c r="F97" s="108">
        <v>1012530</v>
      </c>
      <c r="G97" s="109">
        <v>614000</v>
      </c>
      <c r="H97" s="107" t="s">
        <v>59</v>
      </c>
      <c r="I97" s="107" t="s">
        <v>72</v>
      </c>
      <c r="J97" s="110">
        <v>45555</v>
      </c>
    </row>
    <row r="98" spans="1:10" ht="14.4">
      <c r="A98" s="107" t="s">
        <v>55</v>
      </c>
      <c r="B98" s="107" t="s">
        <v>161</v>
      </c>
      <c r="C98" s="107" t="s">
        <v>57</v>
      </c>
      <c r="D98" s="107" t="s">
        <v>58</v>
      </c>
      <c r="E98" s="107" t="s">
        <v>102</v>
      </c>
      <c r="F98" s="108">
        <v>1012831</v>
      </c>
      <c r="G98" s="109">
        <v>200000</v>
      </c>
      <c r="H98" s="107" t="s">
        <v>59</v>
      </c>
      <c r="I98" s="107" t="s">
        <v>72</v>
      </c>
      <c r="J98" s="110">
        <v>45562</v>
      </c>
    </row>
    <row r="99" spans="1:10" ht="14.4">
      <c r="A99" s="107" t="s">
        <v>55</v>
      </c>
      <c r="B99" s="107" t="s">
        <v>161</v>
      </c>
      <c r="C99" s="107" t="s">
        <v>57</v>
      </c>
      <c r="D99" s="107" t="s">
        <v>58</v>
      </c>
      <c r="E99" s="107" t="s">
        <v>74</v>
      </c>
      <c r="F99" s="108">
        <v>1012527</v>
      </c>
      <c r="G99" s="109">
        <v>102000</v>
      </c>
      <c r="H99" s="107" t="s">
        <v>59</v>
      </c>
      <c r="I99" s="107" t="s">
        <v>72</v>
      </c>
      <c r="J99" s="110">
        <v>45555</v>
      </c>
    </row>
    <row r="100" spans="1:10" ht="14.4">
      <c r="A100" s="107" t="s">
        <v>55</v>
      </c>
      <c r="B100" s="107" t="s">
        <v>161</v>
      </c>
      <c r="C100" s="107" t="s">
        <v>57</v>
      </c>
      <c r="D100" s="107" t="s">
        <v>58</v>
      </c>
      <c r="E100" s="107" t="s">
        <v>56</v>
      </c>
      <c r="F100" s="108">
        <v>1011966</v>
      </c>
      <c r="G100" s="109">
        <v>1690000</v>
      </c>
      <c r="H100" s="107" t="s">
        <v>59</v>
      </c>
      <c r="I100" s="107" t="s">
        <v>72</v>
      </c>
      <c r="J100" s="110">
        <v>45544</v>
      </c>
    </row>
    <row r="101" spans="1:10" ht="14.4">
      <c r="A101" s="107" t="s">
        <v>55</v>
      </c>
      <c r="B101" s="107" t="s">
        <v>161</v>
      </c>
      <c r="C101" s="107" t="s">
        <v>57</v>
      </c>
      <c r="D101" s="107" t="s">
        <v>58</v>
      </c>
      <c r="E101" s="107" t="s">
        <v>56</v>
      </c>
      <c r="F101" s="108">
        <v>1011738</v>
      </c>
      <c r="G101" s="109">
        <v>505000</v>
      </c>
      <c r="H101" s="107" t="s">
        <v>59</v>
      </c>
      <c r="I101" s="107" t="s">
        <v>72</v>
      </c>
      <c r="J101" s="110">
        <v>45538</v>
      </c>
    </row>
    <row r="102" spans="1:10" ht="14.4">
      <c r="A102" s="107" t="s">
        <v>55</v>
      </c>
      <c r="B102" s="107" t="s">
        <v>161</v>
      </c>
      <c r="C102" s="107" t="s">
        <v>96</v>
      </c>
      <c r="D102" s="107" t="s">
        <v>97</v>
      </c>
      <c r="E102" s="107" t="s">
        <v>56</v>
      </c>
      <c r="F102" s="108">
        <v>1012455</v>
      </c>
      <c r="G102" s="109">
        <v>1040000</v>
      </c>
      <c r="H102" s="107" t="s">
        <v>59</v>
      </c>
      <c r="I102" s="107" t="s">
        <v>72</v>
      </c>
      <c r="J102" s="110">
        <v>45554</v>
      </c>
    </row>
    <row r="103" spans="1:10" ht="14.4">
      <c r="A103" s="107" t="s">
        <v>55</v>
      </c>
      <c r="B103" s="107" t="s">
        <v>161</v>
      </c>
      <c r="C103" s="107" t="s">
        <v>57</v>
      </c>
      <c r="D103" s="107" t="s">
        <v>58</v>
      </c>
      <c r="E103" s="107" t="s">
        <v>56</v>
      </c>
      <c r="F103" s="108">
        <v>1012402</v>
      </c>
      <c r="G103" s="109">
        <v>798900</v>
      </c>
      <c r="H103" s="107" t="s">
        <v>59</v>
      </c>
      <c r="I103" s="107" t="s">
        <v>72</v>
      </c>
      <c r="J103" s="110">
        <v>45553</v>
      </c>
    </row>
    <row r="104" spans="1:10" ht="14.4">
      <c r="A104" s="107" t="s">
        <v>55</v>
      </c>
      <c r="B104" s="107" t="s">
        <v>161</v>
      </c>
      <c r="C104" s="107" t="s">
        <v>67</v>
      </c>
      <c r="D104" s="107" t="s">
        <v>103</v>
      </c>
      <c r="E104" s="107" t="s">
        <v>56</v>
      </c>
      <c r="F104" s="108">
        <v>1011981</v>
      </c>
      <c r="G104" s="109">
        <v>720000</v>
      </c>
      <c r="H104" s="107" t="s">
        <v>59</v>
      </c>
      <c r="I104" s="107" t="s">
        <v>72</v>
      </c>
      <c r="J104" s="110">
        <v>45544</v>
      </c>
    </row>
    <row r="105" spans="1:10" ht="14.4">
      <c r="A105" s="107" t="s">
        <v>55</v>
      </c>
      <c r="B105" s="107" t="s">
        <v>161</v>
      </c>
      <c r="C105" s="107" t="s">
        <v>67</v>
      </c>
      <c r="D105" s="107" t="s">
        <v>103</v>
      </c>
      <c r="E105" s="107" t="s">
        <v>56</v>
      </c>
      <c r="F105" s="108">
        <v>1012009</v>
      </c>
      <c r="G105" s="109">
        <v>725000</v>
      </c>
      <c r="H105" s="107" t="s">
        <v>59</v>
      </c>
      <c r="I105" s="107" t="s">
        <v>72</v>
      </c>
      <c r="J105" s="110">
        <v>45545</v>
      </c>
    </row>
    <row r="106" spans="1:10" ht="14.4">
      <c r="A106" s="107" t="s">
        <v>55</v>
      </c>
      <c r="B106" s="107" t="s">
        <v>161</v>
      </c>
      <c r="C106" s="107" t="s">
        <v>57</v>
      </c>
      <c r="D106" s="107" t="s">
        <v>58</v>
      </c>
      <c r="E106" s="107" t="s">
        <v>74</v>
      </c>
      <c r="F106" s="108">
        <v>1013001</v>
      </c>
      <c r="G106" s="109">
        <v>300000</v>
      </c>
      <c r="H106" s="107" t="s">
        <v>59</v>
      </c>
      <c r="I106" s="107" t="s">
        <v>72</v>
      </c>
      <c r="J106" s="110">
        <v>45565</v>
      </c>
    </row>
    <row r="107" spans="1:10" ht="14.4">
      <c r="A107" s="107" t="s">
        <v>55</v>
      </c>
      <c r="B107" s="107" t="s">
        <v>161</v>
      </c>
      <c r="C107" s="107" t="s">
        <v>57</v>
      </c>
      <c r="D107" s="107" t="s">
        <v>58</v>
      </c>
      <c r="E107" s="107" t="s">
        <v>56</v>
      </c>
      <c r="F107" s="108">
        <v>1012199</v>
      </c>
      <c r="G107" s="109">
        <v>790000</v>
      </c>
      <c r="H107" s="107" t="s">
        <v>59</v>
      </c>
      <c r="I107" s="107" t="s">
        <v>72</v>
      </c>
      <c r="J107" s="110">
        <v>45548</v>
      </c>
    </row>
    <row r="108" spans="1:10" ht="14.4">
      <c r="A108" s="107" t="s">
        <v>55</v>
      </c>
      <c r="B108" s="107" t="s">
        <v>161</v>
      </c>
      <c r="C108" s="107" t="s">
        <v>57</v>
      </c>
      <c r="D108" s="107" t="s">
        <v>58</v>
      </c>
      <c r="E108" s="107" t="s">
        <v>56</v>
      </c>
      <c r="F108" s="108">
        <v>1012440</v>
      </c>
      <c r="G108" s="109">
        <v>2750000</v>
      </c>
      <c r="H108" s="107" t="s">
        <v>59</v>
      </c>
      <c r="I108" s="107" t="s">
        <v>72</v>
      </c>
      <c r="J108" s="110">
        <v>45554</v>
      </c>
    </row>
    <row r="109" spans="1:10" ht="14.4">
      <c r="A109" s="107" t="s">
        <v>55</v>
      </c>
      <c r="B109" s="107" t="s">
        <v>161</v>
      </c>
      <c r="C109" s="107" t="s">
        <v>57</v>
      </c>
      <c r="D109" s="107" t="s">
        <v>58</v>
      </c>
      <c r="E109" s="107" t="s">
        <v>74</v>
      </c>
      <c r="F109" s="108">
        <v>1012397</v>
      </c>
      <c r="G109" s="109">
        <v>850000</v>
      </c>
      <c r="H109" s="107" t="s">
        <v>59</v>
      </c>
      <c r="I109" s="107" t="s">
        <v>72</v>
      </c>
      <c r="J109" s="110">
        <v>45553</v>
      </c>
    </row>
    <row r="110" spans="1:10" ht="14.4">
      <c r="A110" s="107" t="s">
        <v>55</v>
      </c>
      <c r="B110" s="107" t="s">
        <v>161</v>
      </c>
      <c r="C110" s="107" t="s">
        <v>57</v>
      </c>
      <c r="D110" s="107" t="s">
        <v>58</v>
      </c>
      <c r="E110" s="107" t="s">
        <v>56</v>
      </c>
      <c r="F110" s="108">
        <v>1012525</v>
      </c>
      <c r="G110" s="109">
        <v>745000</v>
      </c>
      <c r="H110" s="107" t="s">
        <v>59</v>
      </c>
      <c r="I110" s="107" t="s">
        <v>72</v>
      </c>
      <c r="J110" s="110">
        <v>45555</v>
      </c>
    </row>
    <row r="111" spans="1:10" ht="14.4">
      <c r="A111" s="107" t="s">
        <v>63</v>
      </c>
      <c r="B111" s="107" t="s">
        <v>162</v>
      </c>
      <c r="C111" s="107" t="s">
        <v>64</v>
      </c>
      <c r="D111" s="107" t="s">
        <v>65</v>
      </c>
      <c r="E111" s="107" t="s">
        <v>56</v>
      </c>
      <c r="F111" s="108">
        <v>1012835</v>
      </c>
      <c r="G111" s="109">
        <v>750000</v>
      </c>
      <c r="H111" s="107" t="s">
        <v>59</v>
      </c>
      <c r="I111" s="107" t="s">
        <v>72</v>
      </c>
      <c r="J111" s="110">
        <v>45562</v>
      </c>
    </row>
    <row r="112" spans="1:10" ht="14.4">
      <c r="A112" s="107" t="s">
        <v>63</v>
      </c>
      <c r="B112" s="107" t="s">
        <v>162</v>
      </c>
      <c r="C112" s="107" t="s">
        <v>64</v>
      </c>
      <c r="D112" s="107" t="s">
        <v>65</v>
      </c>
      <c r="E112" s="107" t="s">
        <v>56</v>
      </c>
      <c r="F112" s="108">
        <v>1012209</v>
      </c>
      <c r="G112" s="109">
        <v>556500</v>
      </c>
      <c r="H112" s="107" t="s">
        <v>59</v>
      </c>
      <c r="I112" s="107" t="s">
        <v>72</v>
      </c>
      <c r="J112" s="110">
        <v>45548</v>
      </c>
    </row>
    <row r="113" spans="1:10" ht="14.4">
      <c r="A113" s="107" t="s">
        <v>63</v>
      </c>
      <c r="B113" s="107" t="s">
        <v>162</v>
      </c>
      <c r="C113" s="107" t="s">
        <v>64</v>
      </c>
      <c r="D113" s="107" t="s">
        <v>65</v>
      </c>
      <c r="E113" s="107" t="s">
        <v>56</v>
      </c>
      <c r="F113" s="108">
        <v>1012273</v>
      </c>
      <c r="G113" s="109">
        <v>1169000</v>
      </c>
      <c r="H113" s="107" t="s">
        <v>59</v>
      </c>
      <c r="I113" s="107" t="s">
        <v>72</v>
      </c>
      <c r="J113" s="110">
        <v>45551</v>
      </c>
    </row>
    <row r="114" spans="1:10" ht="14.4">
      <c r="A114" s="107" t="s">
        <v>63</v>
      </c>
      <c r="B114" s="107" t="s">
        <v>162</v>
      </c>
      <c r="C114" s="107" t="s">
        <v>64</v>
      </c>
      <c r="D114" s="107" t="s">
        <v>65</v>
      </c>
      <c r="E114" s="107" t="s">
        <v>56</v>
      </c>
      <c r="F114" s="108">
        <v>1013022</v>
      </c>
      <c r="G114" s="109">
        <v>464000</v>
      </c>
      <c r="H114" s="107" t="s">
        <v>59</v>
      </c>
      <c r="I114" s="107" t="s">
        <v>72</v>
      </c>
      <c r="J114" s="110">
        <v>45565</v>
      </c>
    </row>
    <row r="115" spans="1:10" ht="14.4">
      <c r="A115" s="107" t="s">
        <v>63</v>
      </c>
      <c r="B115" s="107" t="s">
        <v>162</v>
      </c>
      <c r="C115" s="107" t="s">
        <v>64</v>
      </c>
      <c r="D115" s="107" t="s">
        <v>65</v>
      </c>
      <c r="E115" s="107" t="s">
        <v>74</v>
      </c>
      <c r="F115" s="108">
        <v>1012243</v>
      </c>
      <c r="G115" s="109">
        <v>750000</v>
      </c>
      <c r="H115" s="107" t="s">
        <v>59</v>
      </c>
      <c r="I115" s="107" t="s">
        <v>72</v>
      </c>
      <c r="J115" s="110">
        <v>45551</v>
      </c>
    </row>
    <row r="116" spans="1:10" ht="14.4">
      <c r="A116" s="107" t="s">
        <v>63</v>
      </c>
      <c r="B116" s="107" t="s">
        <v>162</v>
      </c>
      <c r="C116" s="107" t="s">
        <v>64</v>
      </c>
      <c r="D116" s="107" t="s">
        <v>65</v>
      </c>
      <c r="E116" s="107" t="s">
        <v>56</v>
      </c>
      <c r="F116" s="108">
        <v>1013033</v>
      </c>
      <c r="G116" s="109">
        <v>575000</v>
      </c>
      <c r="H116" s="107" t="s">
        <v>59</v>
      </c>
      <c r="I116" s="107" t="s">
        <v>72</v>
      </c>
      <c r="J116" s="110">
        <v>45565</v>
      </c>
    </row>
    <row r="117" spans="1:10" ht="14.4">
      <c r="A117" s="107" t="s">
        <v>63</v>
      </c>
      <c r="B117" s="107" t="s">
        <v>162</v>
      </c>
      <c r="C117" s="107" t="s">
        <v>64</v>
      </c>
      <c r="D117" s="107" t="s">
        <v>65</v>
      </c>
      <c r="E117" s="107" t="s">
        <v>56</v>
      </c>
      <c r="F117" s="108">
        <v>1011978</v>
      </c>
      <c r="G117" s="109">
        <v>525000</v>
      </c>
      <c r="H117" s="107" t="s">
        <v>59</v>
      </c>
      <c r="I117" s="107" t="s">
        <v>72</v>
      </c>
      <c r="J117" s="110">
        <v>45544</v>
      </c>
    </row>
    <row r="118" spans="1:10" ht="14.4">
      <c r="A118" s="107" t="s">
        <v>111</v>
      </c>
      <c r="B118" s="107" t="s">
        <v>163</v>
      </c>
      <c r="C118" s="107" t="s">
        <v>96</v>
      </c>
      <c r="D118" s="107" t="s">
        <v>112</v>
      </c>
      <c r="E118" s="107" t="s">
        <v>56</v>
      </c>
      <c r="F118" s="108">
        <v>1013009</v>
      </c>
      <c r="G118" s="109">
        <v>452000</v>
      </c>
      <c r="H118" s="107" t="s">
        <v>59</v>
      </c>
      <c r="I118" s="107" t="s">
        <v>72</v>
      </c>
      <c r="J118" s="110">
        <v>45565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24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9" t="s">
        <v>0</v>
      </c>
      <c r="B1" s="89" t="s">
        <v>35</v>
      </c>
      <c r="C1" s="89" t="s">
        <v>1</v>
      </c>
      <c r="D1" s="89" t="s">
        <v>34</v>
      </c>
      <c r="E1" s="89" t="s">
        <v>32</v>
      </c>
      <c r="F1" s="89" t="s">
        <v>36</v>
      </c>
      <c r="G1" s="89" t="s">
        <v>33</v>
      </c>
      <c r="H1" s="89" t="s">
        <v>39</v>
      </c>
      <c r="L1">
        <v>24</v>
      </c>
    </row>
    <row r="2" spans="1:12" ht="28.8">
      <c r="A2" s="111" t="s">
        <v>81</v>
      </c>
      <c r="B2" s="111" t="s">
        <v>155</v>
      </c>
      <c r="C2" s="111" t="s">
        <v>117</v>
      </c>
      <c r="D2" s="111" t="s">
        <v>116</v>
      </c>
      <c r="E2" s="112">
        <v>1012642</v>
      </c>
      <c r="F2" s="113">
        <v>400000</v>
      </c>
      <c r="G2" s="114">
        <v>45560</v>
      </c>
      <c r="H2" s="111" t="s">
        <v>118</v>
      </c>
    </row>
    <row r="3" spans="1:12" ht="14.4">
      <c r="A3" s="111" t="s">
        <v>81</v>
      </c>
      <c r="B3" s="111" t="s">
        <v>155</v>
      </c>
      <c r="C3" s="111" t="s">
        <v>114</v>
      </c>
      <c r="D3" s="111" t="s">
        <v>119</v>
      </c>
      <c r="E3" s="112">
        <v>1011871</v>
      </c>
      <c r="F3" s="113">
        <v>194943.08</v>
      </c>
      <c r="G3" s="114">
        <v>45540</v>
      </c>
      <c r="H3" s="111" t="s">
        <v>120</v>
      </c>
    </row>
    <row r="4" spans="1:12" ht="14.4">
      <c r="A4" s="111" t="s">
        <v>69</v>
      </c>
      <c r="B4" s="111" t="s">
        <v>156</v>
      </c>
      <c r="C4" s="111" t="s">
        <v>114</v>
      </c>
      <c r="D4" s="111" t="s">
        <v>121</v>
      </c>
      <c r="E4" s="112">
        <v>1012005</v>
      </c>
      <c r="F4" s="113">
        <v>82500</v>
      </c>
      <c r="G4" s="114">
        <v>45545</v>
      </c>
      <c r="H4" s="111" t="s">
        <v>122</v>
      </c>
    </row>
    <row r="5" spans="1:12" ht="14.4">
      <c r="A5" s="111" t="s">
        <v>69</v>
      </c>
      <c r="B5" s="111" t="s">
        <v>156</v>
      </c>
      <c r="C5" s="111" t="s">
        <v>114</v>
      </c>
      <c r="D5" s="111" t="s">
        <v>123</v>
      </c>
      <c r="E5" s="112">
        <v>1012197</v>
      </c>
      <c r="F5" s="113">
        <v>271000</v>
      </c>
      <c r="G5" s="114">
        <v>45548</v>
      </c>
      <c r="H5" s="111" t="s">
        <v>122</v>
      </c>
    </row>
    <row r="6" spans="1:12" ht="14.4">
      <c r="A6" s="111" t="s">
        <v>60</v>
      </c>
      <c r="B6" s="111" t="s">
        <v>157</v>
      </c>
      <c r="C6" s="111" t="s">
        <v>114</v>
      </c>
      <c r="D6" s="111" t="s">
        <v>137</v>
      </c>
      <c r="E6" s="112">
        <v>1011839</v>
      </c>
      <c r="F6" s="113">
        <v>424000</v>
      </c>
      <c r="G6" s="114">
        <v>45539</v>
      </c>
      <c r="H6" s="111" t="s">
        <v>138</v>
      </c>
    </row>
    <row r="7" spans="1:12" ht="14.4">
      <c r="A7" s="111" t="s">
        <v>60</v>
      </c>
      <c r="B7" s="111" t="s">
        <v>157</v>
      </c>
      <c r="C7" s="111" t="s">
        <v>124</v>
      </c>
      <c r="D7" s="111" t="s">
        <v>95</v>
      </c>
      <c r="E7" s="112">
        <v>1012435</v>
      </c>
      <c r="F7" s="113">
        <v>1500000</v>
      </c>
      <c r="G7" s="114">
        <v>45554</v>
      </c>
      <c r="H7" s="111" t="s">
        <v>125</v>
      </c>
    </row>
    <row r="8" spans="1:12" ht="14.4">
      <c r="A8" s="111" t="s">
        <v>60</v>
      </c>
      <c r="B8" s="111" t="s">
        <v>157</v>
      </c>
      <c r="C8" s="111" t="s">
        <v>114</v>
      </c>
      <c r="D8" s="111" t="s">
        <v>126</v>
      </c>
      <c r="E8" s="112">
        <v>1012506</v>
      </c>
      <c r="F8" s="113">
        <v>53500</v>
      </c>
      <c r="G8" s="114">
        <v>45555</v>
      </c>
      <c r="H8" s="111" t="s">
        <v>122</v>
      </c>
    </row>
    <row r="9" spans="1:12" ht="14.4">
      <c r="A9" s="111" t="s">
        <v>60</v>
      </c>
      <c r="B9" s="111" t="s">
        <v>157</v>
      </c>
      <c r="C9" s="111" t="s">
        <v>117</v>
      </c>
      <c r="D9" s="111" t="s">
        <v>104</v>
      </c>
      <c r="E9" s="112">
        <v>1012354</v>
      </c>
      <c r="F9" s="113">
        <v>500000</v>
      </c>
      <c r="G9" s="114">
        <v>45552</v>
      </c>
      <c r="H9" s="111" t="s">
        <v>127</v>
      </c>
    </row>
    <row r="10" spans="1:12" ht="14.4">
      <c r="A10" s="111" t="s">
        <v>60</v>
      </c>
      <c r="B10" s="111" t="s">
        <v>157</v>
      </c>
      <c r="C10" s="111" t="s">
        <v>129</v>
      </c>
      <c r="D10" s="111" t="s">
        <v>128</v>
      </c>
      <c r="E10" s="112">
        <v>1012136</v>
      </c>
      <c r="F10" s="113">
        <v>50000</v>
      </c>
      <c r="G10" s="114">
        <v>45548</v>
      </c>
      <c r="H10" s="111" t="s">
        <v>130</v>
      </c>
    </row>
    <row r="11" spans="1:12" ht="14.4">
      <c r="A11" s="111" t="s">
        <v>60</v>
      </c>
      <c r="B11" s="111" t="s">
        <v>157</v>
      </c>
      <c r="C11" s="111" t="s">
        <v>114</v>
      </c>
      <c r="D11" s="111" t="s">
        <v>131</v>
      </c>
      <c r="E11" s="112">
        <v>1012606</v>
      </c>
      <c r="F11" s="113">
        <v>441000</v>
      </c>
      <c r="G11" s="114">
        <v>45559</v>
      </c>
      <c r="H11" s="111" t="s">
        <v>132</v>
      </c>
    </row>
    <row r="12" spans="1:12" ht="14.4">
      <c r="A12" s="111" t="s">
        <v>60</v>
      </c>
      <c r="B12" s="111" t="s">
        <v>157</v>
      </c>
      <c r="C12" s="111" t="s">
        <v>114</v>
      </c>
      <c r="D12" s="111" t="s">
        <v>135</v>
      </c>
      <c r="E12" s="112">
        <v>1011729</v>
      </c>
      <c r="F12" s="113">
        <v>1944000</v>
      </c>
      <c r="G12" s="114">
        <v>45538</v>
      </c>
      <c r="H12" s="111" t="s">
        <v>136</v>
      </c>
    </row>
    <row r="13" spans="1:12" ht="14.4">
      <c r="A13" s="111" t="s">
        <v>60</v>
      </c>
      <c r="B13" s="111" t="s">
        <v>157</v>
      </c>
      <c r="C13" s="111" t="s">
        <v>129</v>
      </c>
      <c r="D13" s="111" t="s">
        <v>133</v>
      </c>
      <c r="E13" s="112">
        <v>1011727</v>
      </c>
      <c r="F13" s="113">
        <v>150000</v>
      </c>
      <c r="G13" s="114">
        <v>45538</v>
      </c>
      <c r="H13" s="111" t="s">
        <v>134</v>
      </c>
    </row>
    <row r="14" spans="1:12" ht="14.4">
      <c r="A14" s="111" t="s">
        <v>100</v>
      </c>
      <c r="B14" s="111" t="s">
        <v>158</v>
      </c>
      <c r="C14" s="111" t="s">
        <v>114</v>
      </c>
      <c r="D14" s="111" t="s">
        <v>113</v>
      </c>
      <c r="E14" s="112">
        <v>1012279</v>
      </c>
      <c r="F14" s="113">
        <v>150000</v>
      </c>
      <c r="G14" s="114">
        <v>45551</v>
      </c>
      <c r="H14" s="111" t="s">
        <v>115</v>
      </c>
    </row>
    <row r="15" spans="1:12" ht="14.4">
      <c r="A15" s="111" t="s">
        <v>75</v>
      </c>
      <c r="B15" s="111" t="s">
        <v>159</v>
      </c>
      <c r="C15" s="111" t="s">
        <v>140</v>
      </c>
      <c r="D15" s="111" t="s">
        <v>139</v>
      </c>
      <c r="E15" s="112">
        <v>1011918</v>
      </c>
      <c r="F15" s="113">
        <v>511000</v>
      </c>
      <c r="G15" s="114">
        <v>45544</v>
      </c>
      <c r="H15" s="111" t="s">
        <v>122</v>
      </c>
    </row>
    <row r="16" spans="1:12" ht="14.4">
      <c r="A16" s="111" t="s">
        <v>75</v>
      </c>
      <c r="B16" s="111" t="s">
        <v>159</v>
      </c>
      <c r="C16" s="111" t="s">
        <v>129</v>
      </c>
      <c r="D16" s="111" t="s">
        <v>141</v>
      </c>
      <c r="E16" s="112">
        <v>1012656</v>
      </c>
      <c r="F16" s="113">
        <v>396000</v>
      </c>
      <c r="G16" s="114">
        <v>45560</v>
      </c>
      <c r="H16" s="111" t="s">
        <v>130</v>
      </c>
    </row>
    <row r="17" spans="1:8" ht="28.8">
      <c r="A17" s="111" t="s">
        <v>78</v>
      </c>
      <c r="B17" s="111" t="s">
        <v>160</v>
      </c>
      <c r="C17" s="111" t="s">
        <v>114</v>
      </c>
      <c r="D17" s="111" t="s">
        <v>142</v>
      </c>
      <c r="E17" s="112">
        <v>1012825</v>
      </c>
      <c r="F17" s="113">
        <v>135000</v>
      </c>
      <c r="G17" s="114">
        <v>45562</v>
      </c>
      <c r="H17" s="111" t="s">
        <v>143</v>
      </c>
    </row>
    <row r="18" spans="1:8" ht="14.4">
      <c r="A18" s="111" t="s">
        <v>78</v>
      </c>
      <c r="B18" s="111" t="s">
        <v>160</v>
      </c>
      <c r="C18" s="111" t="s">
        <v>114</v>
      </c>
      <c r="D18" s="111" t="s">
        <v>144</v>
      </c>
      <c r="E18" s="112">
        <v>1012891</v>
      </c>
      <c r="F18" s="113">
        <v>735000</v>
      </c>
      <c r="G18" s="114">
        <v>45562</v>
      </c>
      <c r="H18" s="111" t="s">
        <v>145</v>
      </c>
    </row>
    <row r="19" spans="1:8" ht="14.4">
      <c r="A19" s="111" t="s">
        <v>78</v>
      </c>
      <c r="B19" s="111" t="s">
        <v>160</v>
      </c>
      <c r="C19" s="111" t="s">
        <v>114</v>
      </c>
      <c r="D19" s="111" t="s">
        <v>146</v>
      </c>
      <c r="E19" s="112">
        <v>1011967</v>
      </c>
      <c r="F19" s="113">
        <v>61500</v>
      </c>
      <c r="G19" s="114">
        <v>45544</v>
      </c>
      <c r="H19" s="111" t="s">
        <v>122</v>
      </c>
    </row>
    <row r="20" spans="1:8" ht="14.4">
      <c r="A20" s="111" t="s">
        <v>78</v>
      </c>
      <c r="B20" s="111" t="s">
        <v>160</v>
      </c>
      <c r="C20" s="111" t="s">
        <v>114</v>
      </c>
      <c r="D20" s="111" t="s">
        <v>147</v>
      </c>
      <c r="E20" s="112">
        <v>1011826</v>
      </c>
      <c r="F20" s="113">
        <v>156000</v>
      </c>
      <c r="G20" s="114">
        <v>45539</v>
      </c>
      <c r="H20" s="111" t="s">
        <v>132</v>
      </c>
    </row>
    <row r="21" spans="1:8" ht="14.4">
      <c r="A21" s="111" t="s">
        <v>55</v>
      </c>
      <c r="B21" s="111" t="s">
        <v>161</v>
      </c>
      <c r="C21" s="111" t="s">
        <v>129</v>
      </c>
      <c r="D21" s="111" t="s">
        <v>153</v>
      </c>
      <c r="E21" s="112">
        <v>1012582</v>
      </c>
      <c r="F21" s="113">
        <v>100000</v>
      </c>
      <c r="G21" s="114">
        <v>45558</v>
      </c>
      <c r="H21" s="111" t="s">
        <v>154</v>
      </c>
    </row>
    <row r="22" spans="1:8" ht="14.4">
      <c r="A22" s="111" t="s">
        <v>55</v>
      </c>
      <c r="B22" s="111" t="s">
        <v>161</v>
      </c>
      <c r="C22" s="111" t="s">
        <v>114</v>
      </c>
      <c r="D22" s="111" t="s">
        <v>148</v>
      </c>
      <c r="E22" s="112">
        <v>1012388</v>
      </c>
      <c r="F22" s="113">
        <v>30000</v>
      </c>
      <c r="G22" s="114">
        <v>45553</v>
      </c>
      <c r="H22" s="111" t="s">
        <v>122</v>
      </c>
    </row>
    <row r="23" spans="1:8" ht="14.4">
      <c r="A23" s="111" t="s">
        <v>55</v>
      </c>
      <c r="B23" s="111" t="s">
        <v>161</v>
      </c>
      <c r="C23" s="111" t="s">
        <v>117</v>
      </c>
      <c r="D23" s="111" t="s">
        <v>149</v>
      </c>
      <c r="E23" s="112">
        <v>1012614</v>
      </c>
      <c r="F23" s="113">
        <v>200000</v>
      </c>
      <c r="G23" s="114">
        <v>45559</v>
      </c>
      <c r="H23" s="111" t="s">
        <v>150</v>
      </c>
    </row>
    <row r="24" spans="1:8" ht="14.4">
      <c r="A24" s="111" t="s">
        <v>55</v>
      </c>
      <c r="B24" s="111" t="s">
        <v>161</v>
      </c>
      <c r="C24" s="111" t="s">
        <v>140</v>
      </c>
      <c r="D24" s="111" t="s">
        <v>151</v>
      </c>
      <c r="E24" s="112">
        <v>1013002</v>
      </c>
      <c r="F24" s="113">
        <v>425079</v>
      </c>
      <c r="G24" s="114">
        <v>45565</v>
      </c>
      <c r="H24" s="111" t="s">
        <v>152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141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90" t="s">
        <v>0</v>
      </c>
      <c r="B1" s="91" t="s">
        <v>35</v>
      </c>
      <c r="C1" s="91" t="s">
        <v>36</v>
      </c>
      <c r="D1" s="91" t="s">
        <v>33</v>
      </c>
      <c r="E1" s="92" t="s">
        <v>41</v>
      </c>
      <c r="L1">
        <v>141</v>
      </c>
    </row>
    <row r="2" spans="1:12" ht="12.75" customHeight="1">
      <c r="A2" s="115" t="s">
        <v>81</v>
      </c>
      <c r="B2" s="115" t="s">
        <v>155</v>
      </c>
      <c r="C2" s="116">
        <v>619900</v>
      </c>
      <c r="D2" s="117">
        <v>45545</v>
      </c>
      <c r="E2" s="115" t="s">
        <v>164</v>
      </c>
    </row>
    <row r="3" spans="1:12" ht="12.75" customHeight="1">
      <c r="A3" s="115" t="s">
        <v>81</v>
      </c>
      <c r="B3" s="115" t="s">
        <v>155</v>
      </c>
      <c r="C3" s="116">
        <v>1675000</v>
      </c>
      <c r="D3" s="117">
        <v>45560</v>
      </c>
      <c r="E3" s="115" t="s">
        <v>164</v>
      </c>
    </row>
    <row r="4" spans="1:12" ht="12.75" customHeight="1">
      <c r="A4" s="115" t="s">
        <v>81</v>
      </c>
      <c r="B4" s="115" t="s">
        <v>155</v>
      </c>
      <c r="C4" s="116">
        <v>400000</v>
      </c>
      <c r="D4" s="117">
        <v>45560</v>
      </c>
      <c r="E4" s="115" t="s">
        <v>165</v>
      </c>
    </row>
    <row r="5" spans="1:12" ht="12.75" customHeight="1">
      <c r="A5" s="115" t="s">
        <v>81</v>
      </c>
      <c r="B5" s="115" t="s">
        <v>155</v>
      </c>
      <c r="C5" s="116">
        <v>470000</v>
      </c>
      <c r="D5" s="117">
        <v>45546</v>
      </c>
      <c r="E5" s="115" t="s">
        <v>164</v>
      </c>
    </row>
    <row r="6" spans="1:12" ht="12.75" customHeight="1">
      <c r="A6" s="115" t="s">
        <v>81</v>
      </c>
      <c r="B6" s="115" t="s">
        <v>155</v>
      </c>
      <c r="C6" s="116">
        <v>425000</v>
      </c>
      <c r="D6" s="117">
        <v>45540</v>
      </c>
      <c r="E6" s="115" t="s">
        <v>164</v>
      </c>
    </row>
    <row r="7" spans="1:12" ht="12.75" customHeight="1">
      <c r="A7" s="115" t="s">
        <v>81</v>
      </c>
      <c r="B7" s="115" t="s">
        <v>155</v>
      </c>
      <c r="C7" s="116">
        <v>675000</v>
      </c>
      <c r="D7" s="117">
        <v>45541</v>
      </c>
      <c r="E7" s="115" t="s">
        <v>164</v>
      </c>
    </row>
    <row r="8" spans="1:12" ht="12.75" customHeight="1">
      <c r="A8" s="115" t="s">
        <v>81</v>
      </c>
      <c r="B8" s="115" t="s">
        <v>155</v>
      </c>
      <c r="C8" s="116">
        <v>194943.08</v>
      </c>
      <c r="D8" s="117">
        <v>45540</v>
      </c>
      <c r="E8" s="115" t="s">
        <v>165</v>
      </c>
    </row>
    <row r="9" spans="1:12" ht="12.75" customHeight="1">
      <c r="A9" s="115" t="s">
        <v>81</v>
      </c>
      <c r="B9" s="115" t="s">
        <v>155</v>
      </c>
      <c r="C9" s="116">
        <v>1950000</v>
      </c>
      <c r="D9" s="117">
        <v>45544</v>
      </c>
      <c r="E9" s="115" t="s">
        <v>164</v>
      </c>
    </row>
    <row r="10" spans="1:12" ht="12.75" customHeight="1">
      <c r="A10" s="115" t="s">
        <v>81</v>
      </c>
      <c r="B10" s="115" t="s">
        <v>155</v>
      </c>
      <c r="C10" s="116">
        <v>470000</v>
      </c>
      <c r="D10" s="117">
        <v>45552</v>
      </c>
      <c r="E10" s="115" t="s">
        <v>164</v>
      </c>
    </row>
    <row r="11" spans="1:12" ht="12.75" customHeight="1">
      <c r="A11" s="115" t="s">
        <v>81</v>
      </c>
      <c r="B11" s="115" t="s">
        <v>155</v>
      </c>
      <c r="C11" s="116">
        <v>1650990</v>
      </c>
      <c r="D11" s="117">
        <v>45554</v>
      </c>
      <c r="E11" s="115" t="s">
        <v>166</v>
      </c>
    </row>
    <row r="12" spans="1:12" ht="12.75" customHeight="1">
      <c r="A12" s="115" t="s">
        <v>69</v>
      </c>
      <c r="B12" s="115" t="s">
        <v>156</v>
      </c>
      <c r="C12" s="116">
        <v>560000</v>
      </c>
      <c r="D12" s="117">
        <v>45540</v>
      </c>
      <c r="E12" s="115" t="s">
        <v>164</v>
      </c>
    </row>
    <row r="13" spans="1:12" ht="14.4">
      <c r="A13" s="115" t="s">
        <v>69</v>
      </c>
      <c r="B13" s="115" t="s">
        <v>156</v>
      </c>
      <c r="C13" s="116">
        <v>271000</v>
      </c>
      <c r="D13" s="117">
        <v>45548</v>
      </c>
      <c r="E13" s="115" t="s">
        <v>165</v>
      </c>
    </row>
    <row r="14" spans="1:12" ht="14.4">
      <c r="A14" s="115" t="s">
        <v>69</v>
      </c>
      <c r="B14" s="115" t="s">
        <v>156</v>
      </c>
      <c r="C14" s="116">
        <v>2483050</v>
      </c>
      <c r="D14" s="117">
        <v>45558</v>
      </c>
      <c r="E14" s="115" t="s">
        <v>166</v>
      </c>
    </row>
    <row r="15" spans="1:12" ht="14.4">
      <c r="A15" s="115" t="s">
        <v>69</v>
      </c>
      <c r="B15" s="115" t="s">
        <v>156</v>
      </c>
      <c r="C15" s="116">
        <v>350000</v>
      </c>
      <c r="D15" s="117">
        <v>45553</v>
      </c>
      <c r="E15" s="115" t="s">
        <v>164</v>
      </c>
    </row>
    <row r="16" spans="1:12" ht="14.4">
      <c r="A16" s="115" t="s">
        <v>69</v>
      </c>
      <c r="B16" s="115" t="s">
        <v>156</v>
      </c>
      <c r="C16" s="116">
        <v>765000</v>
      </c>
      <c r="D16" s="117">
        <v>45558</v>
      </c>
      <c r="E16" s="115" t="s">
        <v>164</v>
      </c>
    </row>
    <row r="17" spans="1:5" ht="14.4">
      <c r="A17" s="115" t="s">
        <v>69</v>
      </c>
      <c r="B17" s="115" t="s">
        <v>156</v>
      </c>
      <c r="C17" s="116">
        <v>3740688</v>
      </c>
      <c r="D17" s="117">
        <v>45548</v>
      </c>
      <c r="E17" s="115" t="s">
        <v>166</v>
      </c>
    </row>
    <row r="18" spans="1:5" ht="14.4">
      <c r="A18" s="115" t="s">
        <v>69</v>
      </c>
      <c r="B18" s="115" t="s">
        <v>156</v>
      </c>
      <c r="C18" s="116">
        <v>623976</v>
      </c>
      <c r="D18" s="117">
        <v>45565</v>
      </c>
      <c r="E18" s="115" t="s">
        <v>166</v>
      </c>
    </row>
    <row r="19" spans="1:5" ht="14.4">
      <c r="A19" s="115" t="s">
        <v>69</v>
      </c>
      <c r="B19" s="115" t="s">
        <v>156</v>
      </c>
      <c r="C19" s="116">
        <v>752565</v>
      </c>
      <c r="D19" s="117">
        <v>45541</v>
      </c>
      <c r="E19" s="115" t="s">
        <v>166</v>
      </c>
    </row>
    <row r="20" spans="1:5" ht="14.4">
      <c r="A20" s="115" t="s">
        <v>69</v>
      </c>
      <c r="B20" s="115" t="s">
        <v>156</v>
      </c>
      <c r="C20" s="116">
        <v>82500</v>
      </c>
      <c r="D20" s="117">
        <v>45545</v>
      </c>
      <c r="E20" s="115" t="s">
        <v>165</v>
      </c>
    </row>
    <row r="21" spans="1:5" ht="14.4">
      <c r="A21" s="115" t="s">
        <v>69</v>
      </c>
      <c r="B21" s="115" t="s">
        <v>156</v>
      </c>
      <c r="C21" s="116">
        <v>567000</v>
      </c>
      <c r="D21" s="117">
        <v>45558</v>
      </c>
      <c r="E21" s="115" t="s">
        <v>164</v>
      </c>
    </row>
    <row r="22" spans="1:5" ht="14.4">
      <c r="A22" s="115" t="s">
        <v>69</v>
      </c>
      <c r="B22" s="115" t="s">
        <v>156</v>
      </c>
      <c r="C22" s="116">
        <v>16000000</v>
      </c>
      <c r="D22" s="117">
        <v>45553</v>
      </c>
      <c r="E22" s="115" t="s">
        <v>164</v>
      </c>
    </row>
    <row r="23" spans="1:5" ht="14.4">
      <c r="A23" s="115" t="s">
        <v>69</v>
      </c>
      <c r="B23" s="115" t="s">
        <v>156</v>
      </c>
      <c r="C23" s="116">
        <v>1100000</v>
      </c>
      <c r="D23" s="117">
        <v>45539</v>
      </c>
      <c r="E23" s="115" t="s">
        <v>164</v>
      </c>
    </row>
    <row r="24" spans="1:5" ht="14.4">
      <c r="A24" s="115" t="s">
        <v>69</v>
      </c>
      <c r="B24" s="115" t="s">
        <v>156</v>
      </c>
      <c r="C24" s="116">
        <v>780000</v>
      </c>
      <c r="D24" s="117">
        <v>45538</v>
      </c>
      <c r="E24" s="115" t="s">
        <v>164</v>
      </c>
    </row>
    <row r="25" spans="1:5" ht="14.4">
      <c r="A25" s="115" t="s">
        <v>69</v>
      </c>
      <c r="B25" s="115" t="s">
        <v>156</v>
      </c>
      <c r="C25" s="116">
        <v>675000</v>
      </c>
      <c r="D25" s="117">
        <v>45551</v>
      </c>
      <c r="E25" s="115" t="s">
        <v>164</v>
      </c>
    </row>
    <row r="26" spans="1:5" ht="14.4">
      <c r="A26" s="115" t="s">
        <v>69</v>
      </c>
      <c r="B26" s="115" t="s">
        <v>156</v>
      </c>
      <c r="C26" s="116">
        <v>759603</v>
      </c>
      <c r="D26" s="117">
        <v>45539</v>
      </c>
      <c r="E26" s="115" t="s">
        <v>166</v>
      </c>
    </row>
    <row r="27" spans="1:5" ht="14.4">
      <c r="A27" s="115" t="s">
        <v>69</v>
      </c>
      <c r="B27" s="115" t="s">
        <v>156</v>
      </c>
      <c r="C27" s="116">
        <v>685000</v>
      </c>
      <c r="D27" s="117">
        <v>45562</v>
      </c>
      <c r="E27" s="115" t="s">
        <v>164</v>
      </c>
    </row>
    <row r="28" spans="1:5" ht="14.4">
      <c r="A28" s="115" t="s">
        <v>69</v>
      </c>
      <c r="B28" s="115" t="s">
        <v>156</v>
      </c>
      <c r="C28" s="116">
        <v>750000</v>
      </c>
      <c r="D28" s="117">
        <v>45561</v>
      </c>
      <c r="E28" s="115" t="s">
        <v>164</v>
      </c>
    </row>
    <row r="29" spans="1:5" ht="14.4">
      <c r="A29" s="115" t="s">
        <v>60</v>
      </c>
      <c r="B29" s="115" t="s">
        <v>157</v>
      </c>
      <c r="C29" s="116">
        <v>400000</v>
      </c>
      <c r="D29" s="117">
        <v>45544</v>
      </c>
      <c r="E29" s="115" t="s">
        <v>164</v>
      </c>
    </row>
    <row r="30" spans="1:5" ht="14.4">
      <c r="A30" s="115" t="s">
        <v>60</v>
      </c>
      <c r="B30" s="115" t="s">
        <v>157</v>
      </c>
      <c r="C30" s="116">
        <v>665289</v>
      </c>
      <c r="D30" s="117">
        <v>45554</v>
      </c>
      <c r="E30" s="115" t="s">
        <v>166</v>
      </c>
    </row>
    <row r="31" spans="1:5" ht="14.4">
      <c r="A31" s="115" t="s">
        <v>60</v>
      </c>
      <c r="B31" s="115" t="s">
        <v>157</v>
      </c>
      <c r="C31" s="116">
        <v>553371</v>
      </c>
      <c r="D31" s="117">
        <v>45554</v>
      </c>
      <c r="E31" s="115" t="s">
        <v>166</v>
      </c>
    </row>
    <row r="32" spans="1:5" ht="14.4">
      <c r="A32" s="115" t="s">
        <v>60</v>
      </c>
      <c r="B32" s="115" t="s">
        <v>157</v>
      </c>
      <c r="C32" s="116">
        <v>200000</v>
      </c>
      <c r="D32" s="117">
        <v>45548</v>
      </c>
      <c r="E32" s="115" t="s">
        <v>164</v>
      </c>
    </row>
    <row r="33" spans="1:5" ht="14.4">
      <c r="A33" s="115" t="s">
        <v>60</v>
      </c>
      <c r="B33" s="115" t="s">
        <v>157</v>
      </c>
      <c r="C33" s="116">
        <v>729331</v>
      </c>
      <c r="D33" s="117">
        <v>45554</v>
      </c>
      <c r="E33" s="115" t="s">
        <v>166</v>
      </c>
    </row>
    <row r="34" spans="1:5" ht="14.4">
      <c r="A34" s="115" t="s">
        <v>60</v>
      </c>
      <c r="B34" s="115" t="s">
        <v>157</v>
      </c>
      <c r="C34" s="116">
        <v>720000</v>
      </c>
      <c r="D34" s="117">
        <v>45541</v>
      </c>
      <c r="E34" s="115" t="s">
        <v>164</v>
      </c>
    </row>
    <row r="35" spans="1:5" ht="14.4">
      <c r="A35" s="115" t="s">
        <v>60</v>
      </c>
      <c r="B35" s="115" t="s">
        <v>157</v>
      </c>
      <c r="C35" s="116">
        <v>150000</v>
      </c>
      <c r="D35" s="117">
        <v>45538</v>
      </c>
      <c r="E35" s="115" t="s">
        <v>165</v>
      </c>
    </row>
    <row r="36" spans="1:5" ht="14.4">
      <c r="A36" s="115" t="s">
        <v>60</v>
      </c>
      <c r="B36" s="115" t="s">
        <v>157</v>
      </c>
      <c r="C36" s="116">
        <v>1944000</v>
      </c>
      <c r="D36" s="117">
        <v>45538</v>
      </c>
      <c r="E36" s="115" t="s">
        <v>165</v>
      </c>
    </row>
    <row r="37" spans="1:5" ht="14.4">
      <c r="A37" s="115" t="s">
        <v>60</v>
      </c>
      <c r="B37" s="115" t="s">
        <v>157</v>
      </c>
      <c r="C37" s="116">
        <v>580000</v>
      </c>
      <c r="D37" s="117">
        <v>45562</v>
      </c>
      <c r="E37" s="115" t="s">
        <v>164</v>
      </c>
    </row>
    <row r="38" spans="1:5" ht="14.4">
      <c r="A38" s="115" t="s">
        <v>60</v>
      </c>
      <c r="B38" s="115" t="s">
        <v>157</v>
      </c>
      <c r="C38" s="116">
        <v>745450</v>
      </c>
      <c r="D38" s="117">
        <v>45547</v>
      </c>
      <c r="E38" s="115" t="s">
        <v>166</v>
      </c>
    </row>
    <row r="39" spans="1:5" ht="14.4">
      <c r="A39" s="115" t="s">
        <v>60</v>
      </c>
      <c r="B39" s="115" t="s">
        <v>157</v>
      </c>
      <c r="C39" s="116">
        <v>615000</v>
      </c>
      <c r="D39" s="117">
        <v>45538</v>
      </c>
      <c r="E39" s="115" t="s">
        <v>164</v>
      </c>
    </row>
    <row r="40" spans="1:5" ht="14.4">
      <c r="A40" s="115" t="s">
        <v>60</v>
      </c>
      <c r="B40" s="115" t="s">
        <v>157</v>
      </c>
      <c r="C40" s="116">
        <v>2600000</v>
      </c>
      <c r="D40" s="117">
        <v>45551</v>
      </c>
      <c r="E40" s="115" t="s">
        <v>164</v>
      </c>
    </row>
    <row r="41" spans="1:5" ht="14.4">
      <c r="A41" s="115" t="s">
        <v>60</v>
      </c>
      <c r="B41" s="115" t="s">
        <v>157</v>
      </c>
      <c r="C41" s="116">
        <v>404990</v>
      </c>
      <c r="D41" s="117">
        <v>45565</v>
      </c>
      <c r="E41" s="115" t="s">
        <v>166</v>
      </c>
    </row>
    <row r="42" spans="1:5" ht="14.4">
      <c r="A42" s="115" t="s">
        <v>60</v>
      </c>
      <c r="B42" s="115" t="s">
        <v>157</v>
      </c>
      <c r="C42" s="116">
        <v>1050000</v>
      </c>
      <c r="D42" s="117">
        <v>45540</v>
      </c>
      <c r="E42" s="115" t="s">
        <v>164</v>
      </c>
    </row>
    <row r="43" spans="1:5" ht="14.4">
      <c r="A43" s="115" t="s">
        <v>60</v>
      </c>
      <c r="B43" s="115" t="s">
        <v>157</v>
      </c>
      <c r="C43" s="116">
        <v>410000</v>
      </c>
      <c r="D43" s="117">
        <v>45554</v>
      </c>
      <c r="E43" s="115" t="s">
        <v>164</v>
      </c>
    </row>
    <row r="44" spans="1:5" ht="14.4">
      <c r="A44" s="115" t="s">
        <v>60</v>
      </c>
      <c r="B44" s="115" t="s">
        <v>157</v>
      </c>
      <c r="C44" s="116">
        <v>838000</v>
      </c>
      <c r="D44" s="117">
        <v>45541</v>
      </c>
      <c r="E44" s="115" t="s">
        <v>164</v>
      </c>
    </row>
    <row r="45" spans="1:5" ht="14.4">
      <c r="A45" s="115" t="s">
        <v>60</v>
      </c>
      <c r="B45" s="115" t="s">
        <v>157</v>
      </c>
      <c r="C45" s="116">
        <v>9600000</v>
      </c>
      <c r="D45" s="117">
        <v>45551</v>
      </c>
      <c r="E45" s="115" t="s">
        <v>164</v>
      </c>
    </row>
    <row r="46" spans="1:5" ht="14.4">
      <c r="A46" s="115" t="s">
        <v>60</v>
      </c>
      <c r="B46" s="115" t="s">
        <v>157</v>
      </c>
      <c r="C46" s="116">
        <v>710000</v>
      </c>
      <c r="D46" s="117">
        <v>45548</v>
      </c>
      <c r="E46" s="115" t="s">
        <v>164</v>
      </c>
    </row>
    <row r="47" spans="1:5" ht="14.4">
      <c r="A47" s="115" t="s">
        <v>60</v>
      </c>
      <c r="B47" s="115" t="s">
        <v>157</v>
      </c>
      <c r="C47" s="116">
        <v>675000</v>
      </c>
      <c r="D47" s="117">
        <v>45555</v>
      </c>
      <c r="E47" s="115" t="s">
        <v>166</v>
      </c>
    </row>
    <row r="48" spans="1:5" ht="14.4">
      <c r="A48" s="115" t="s">
        <v>60</v>
      </c>
      <c r="B48" s="115" t="s">
        <v>157</v>
      </c>
      <c r="C48" s="116">
        <v>424000</v>
      </c>
      <c r="D48" s="117">
        <v>45539</v>
      </c>
      <c r="E48" s="115" t="s">
        <v>165</v>
      </c>
    </row>
    <row r="49" spans="1:5" ht="14.4">
      <c r="A49" s="115" t="s">
        <v>60</v>
      </c>
      <c r="B49" s="115" t="s">
        <v>157</v>
      </c>
      <c r="C49" s="116">
        <v>599000</v>
      </c>
      <c r="D49" s="117">
        <v>45560</v>
      </c>
      <c r="E49" s="115" t="s">
        <v>164</v>
      </c>
    </row>
    <row r="50" spans="1:5" ht="14.4">
      <c r="A50" s="115" t="s">
        <v>60</v>
      </c>
      <c r="B50" s="115" t="s">
        <v>157</v>
      </c>
      <c r="C50" s="116">
        <v>406530</v>
      </c>
      <c r="D50" s="117">
        <v>45547</v>
      </c>
      <c r="E50" s="115" t="s">
        <v>166</v>
      </c>
    </row>
    <row r="51" spans="1:5" ht="14.4">
      <c r="A51" s="115" t="s">
        <v>60</v>
      </c>
      <c r="B51" s="115" t="s">
        <v>157</v>
      </c>
      <c r="C51" s="116">
        <v>1250000</v>
      </c>
      <c r="D51" s="117">
        <v>45553</v>
      </c>
      <c r="E51" s="115" t="s">
        <v>164</v>
      </c>
    </row>
    <row r="52" spans="1:5" ht="14.4">
      <c r="A52" s="115" t="s">
        <v>60</v>
      </c>
      <c r="B52" s="115" t="s">
        <v>157</v>
      </c>
      <c r="C52" s="116">
        <v>165000</v>
      </c>
      <c r="D52" s="117">
        <v>45555</v>
      </c>
      <c r="E52" s="115" t="s">
        <v>164</v>
      </c>
    </row>
    <row r="53" spans="1:5" ht="14.4">
      <c r="A53" s="115" t="s">
        <v>60</v>
      </c>
      <c r="B53" s="115" t="s">
        <v>157</v>
      </c>
      <c r="C53" s="116">
        <v>1500000</v>
      </c>
      <c r="D53" s="117">
        <v>45554</v>
      </c>
      <c r="E53" s="115" t="s">
        <v>165</v>
      </c>
    </row>
    <row r="54" spans="1:5" ht="14.4">
      <c r="A54" s="115" t="s">
        <v>60</v>
      </c>
      <c r="B54" s="115" t="s">
        <v>157</v>
      </c>
      <c r="C54" s="116">
        <v>496890</v>
      </c>
      <c r="D54" s="117">
        <v>45561</v>
      </c>
      <c r="E54" s="115" t="s">
        <v>166</v>
      </c>
    </row>
    <row r="55" spans="1:5" ht="14.4">
      <c r="A55" s="115" t="s">
        <v>60</v>
      </c>
      <c r="B55" s="115" t="s">
        <v>157</v>
      </c>
      <c r="C55" s="116">
        <v>465000</v>
      </c>
      <c r="D55" s="117">
        <v>45545</v>
      </c>
      <c r="E55" s="115" t="s">
        <v>164</v>
      </c>
    </row>
    <row r="56" spans="1:5" ht="14.4">
      <c r="A56" s="115" t="s">
        <v>60</v>
      </c>
      <c r="B56" s="115" t="s">
        <v>157</v>
      </c>
      <c r="C56" s="116">
        <v>682112</v>
      </c>
      <c r="D56" s="117">
        <v>45560</v>
      </c>
      <c r="E56" s="115" t="s">
        <v>166</v>
      </c>
    </row>
    <row r="57" spans="1:5" ht="14.4">
      <c r="A57" s="115" t="s">
        <v>60</v>
      </c>
      <c r="B57" s="115" t="s">
        <v>157</v>
      </c>
      <c r="C57" s="116">
        <v>750000</v>
      </c>
      <c r="D57" s="117">
        <v>45562</v>
      </c>
      <c r="E57" s="115" t="s">
        <v>164</v>
      </c>
    </row>
    <row r="58" spans="1:5" ht="14.4">
      <c r="A58" s="115" t="s">
        <v>60</v>
      </c>
      <c r="B58" s="115" t="s">
        <v>157</v>
      </c>
      <c r="C58" s="116">
        <v>637000</v>
      </c>
      <c r="D58" s="117">
        <v>45555</v>
      </c>
      <c r="E58" s="115" t="s">
        <v>164</v>
      </c>
    </row>
    <row r="59" spans="1:5" ht="14.4">
      <c r="A59" s="115" t="s">
        <v>60</v>
      </c>
      <c r="B59" s="115" t="s">
        <v>157</v>
      </c>
      <c r="C59" s="116">
        <v>53500</v>
      </c>
      <c r="D59" s="117">
        <v>45555</v>
      </c>
      <c r="E59" s="115" t="s">
        <v>165</v>
      </c>
    </row>
    <row r="60" spans="1:5" ht="14.4">
      <c r="A60" s="115" t="s">
        <v>60</v>
      </c>
      <c r="B60" s="115" t="s">
        <v>157</v>
      </c>
      <c r="C60" s="116">
        <v>500000</v>
      </c>
      <c r="D60" s="117">
        <v>45552</v>
      </c>
      <c r="E60" s="115" t="s">
        <v>165</v>
      </c>
    </row>
    <row r="61" spans="1:5" ht="14.4">
      <c r="A61" s="115" t="s">
        <v>60</v>
      </c>
      <c r="B61" s="115" t="s">
        <v>157</v>
      </c>
      <c r="C61" s="116">
        <v>539000</v>
      </c>
      <c r="D61" s="117">
        <v>45552</v>
      </c>
      <c r="E61" s="115" t="s">
        <v>164</v>
      </c>
    </row>
    <row r="62" spans="1:5" ht="14.4">
      <c r="A62" s="115" t="s">
        <v>60</v>
      </c>
      <c r="B62" s="115" t="s">
        <v>157</v>
      </c>
      <c r="C62" s="116">
        <v>50000</v>
      </c>
      <c r="D62" s="117">
        <v>45548</v>
      </c>
      <c r="E62" s="115" t="s">
        <v>165</v>
      </c>
    </row>
    <row r="63" spans="1:5" ht="14.4">
      <c r="A63" s="115" t="s">
        <v>60</v>
      </c>
      <c r="B63" s="115" t="s">
        <v>157</v>
      </c>
      <c r="C63" s="116">
        <v>441000</v>
      </c>
      <c r="D63" s="117">
        <v>45559</v>
      </c>
      <c r="E63" s="115" t="s">
        <v>165</v>
      </c>
    </row>
    <row r="64" spans="1:5" ht="14.4">
      <c r="A64" s="115" t="s">
        <v>60</v>
      </c>
      <c r="B64" s="115" t="s">
        <v>157</v>
      </c>
      <c r="C64" s="116">
        <v>428000</v>
      </c>
      <c r="D64" s="117">
        <v>45547</v>
      </c>
      <c r="E64" s="115" t="s">
        <v>166</v>
      </c>
    </row>
    <row r="65" spans="1:5" ht="14.4">
      <c r="A65" s="115" t="s">
        <v>60</v>
      </c>
      <c r="B65" s="115" t="s">
        <v>157</v>
      </c>
      <c r="C65" s="116">
        <v>620000</v>
      </c>
      <c r="D65" s="117">
        <v>45544</v>
      </c>
      <c r="E65" s="115" t="s">
        <v>164</v>
      </c>
    </row>
    <row r="66" spans="1:5" ht="14.4">
      <c r="A66" s="115" t="s">
        <v>60</v>
      </c>
      <c r="B66" s="115" t="s">
        <v>157</v>
      </c>
      <c r="C66" s="116">
        <v>1715000</v>
      </c>
      <c r="D66" s="117">
        <v>45548</v>
      </c>
      <c r="E66" s="115" t="s">
        <v>164</v>
      </c>
    </row>
    <row r="67" spans="1:5" ht="14.4">
      <c r="A67" s="115" t="s">
        <v>60</v>
      </c>
      <c r="B67" s="115" t="s">
        <v>157</v>
      </c>
      <c r="C67" s="116">
        <v>865000</v>
      </c>
      <c r="D67" s="117">
        <v>45545</v>
      </c>
      <c r="E67" s="115" t="s">
        <v>164</v>
      </c>
    </row>
    <row r="68" spans="1:5" ht="14.4">
      <c r="A68" s="115" t="s">
        <v>60</v>
      </c>
      <c r="B68" s="115" t="s">
        <v>157</v>
      </c>
      <c r="C68" s="116">
        <v>1035000</v>
      </c>
      <c r="D68" s="117">
        <v>45562</v>
      </c>
      <c r="E68" s="115" t="s">
        <v>164</v>
      </c>
    </row>
    <row r="69" spans="1:5" ht="14.4">
      <c r="A69" s="115" t="s">
        <v>60</v>
      </c>
      <c r="B69" s="115" t="s">
        <v>157</v>
      </c>
      <c r="C69" s="116">
        <v>566000</v>
      </c>
      <c r="D69" s="117">
        <v>45554</v>
      </c>
      <c r="E69" s="115" t="s">
        <v>164</v>
      </c>
    </row>
    <row r="70" spans="1:5" ht="14.4">
      <c r="A70" s="115" t="s">
        <v>60</v>
      </c>
      <c r="B70" s="115" t="s">
        <v>157</v>
      </c>
      <c r="C70" s="116">
        <v>710000</v>
      </c>
      <c r="D70" s="117">
        <v>45538</v>
      </c>
      <c r="E70" s="115" t="s">
        <v>164</v>
      </c>
    </row>
    <row r="71" spans="1:5" ht="14.4">
      <c r="A71" s="115" t="s">
        <v>60</v>
      </c>
      <c r="B71" s="115" t="s">
        <v>157</v>
      </c>
      <c r="C71" s="116">
        <v>1650000</v>
      </c>
      <c r="D71" s="117">
        <v>45562</v>
      </c>
      <c r="E71" s="115" t="s">
        <v>164</v>
      </c>
    </row>
    <row r="72" spans="1:5" ht="14.4">
      <c r="A72" s="115" t="s">
        <v>60</v>
      </c>
      <c r="B72" s="115" t="s">
        <v>157</v>
      </c>
      <c r="C72" s="116">
        <v>700000</v>
      </c>
      <c r="D72" s="117">
        <v>45545</v>
      </c>
      <c r="E72" s="115" t="s">
        <v>164</v>
      </c>
    </row>
    <row r="73" spans="1:5" ht="14.4">
      <c r="A73" s="115" t="s">
        <v>60</v>
      </c>
      <c r="B73" s="115" t="s">
        <v>157</v>
      </c>
      <c r="C73" s="116">
        <v>633637</v>
      </c>
      <c r="D73" s="117">
        <v>45565</v>
      </c>
      <c r="E73" s="115" t="s">
        <v>166</v>
      </c>
    </row>
    <row r="74" spans="1:5" ht="14.4">
      <c r="A74" s="115" t="s">
        <v>60</v>
      </c>
      <c r="B74" s="115" t="s">
        <v>157</v>
      </c>
      <c r="C74" s="116">
        <v>1325000</v>
      </c>
      <c r="D74" s="117">
        <v>45548</v>
      </c>
      <c r="E74" s="115" t="s">
        <v>164</v>
      </c>
    </row>
    <row r="75" spans="1:5" ht="14.4">
      <c r="A75" s="115" t="s">
        <v>60</v>
      </c>
      <c r="B75" s="115" t="s">
        <v>157</v>
      </c>
      <c r="C75" s="116">
        <v>582000</v>
      </c>
      <c r="D75" s="117">
        <v>45565</v>
      </c>
      <c r="E75" s="115" t="s">
        <v>164</v>
      </c>
    </row>
    <row r="76" spans="1:5" ht="14.4">
      <c r="A76" s="115" t="s">
        <v>60</v>
      </c>
      <c r="B76" s="115" t="s">
        <v>157</v>
      </c>
      <c r="C76" s="116">
        <v>315000</v>
      </c>
      <c r="D76" s="117">
        <v>45565</v>
      </c>
      <c r="E76" s="115" t="s">
        <v>164</v>
      </c>
    </row>
    <row r="77" spans="1:5" ht="14.4">
      <c r="A77" s="115" t="s">
        <v>60</v>
      </c>
      <c r="B77" s="115" t="s">
        <v>157</v>
      </c>
      <c r="C77" s="116">
        <v>458000</v>
      </c>
      <c r="D77" s="117">
        <v>45565</v>
      </c>
      <c r="E77" s="115" t="s">
        <v>164</v>
      </c>
    </row>
    <row r="78" spans="1:5" ht="14.4">
      <c r="A78" s="115" t="s">
        <v>60</v>
      </c>
      <c r="B78" s="115" t="s">
        <v>157</v>
      </c>
      <c r="C78" s="116">
        <v>329000</v>
      </c>
      <c r="D78" s="117">
        <v>45565</v>
      </c>
      <c r="E78" s="115" t="s">
        <v>164</v>
      </c>
    </row>
    <row r="79" spans="1:5" ht="14.4">
      <c r="A79" s="115" t="s">
        <v>60</v>
      </c>
      <c r="B79" s="115" t="s">
        <v>157</v>
      </c>
      <c r="C79" s="116">
        <v>640000</v>
      </c>
      <c r="D79" s="117">
        <v>45562</v>
      </c>
      <c r="E79" s="115" t="s">
        <v>164</v>
      </c>
    </row>
    <row r="80" spans="1:5" ht="14.4">
      <c r="A80" s="115" t="s">
        <v>60</v>
      </c>
      <c r="B80" s="115" t="s">
        <v>157</v>
      </c>
      <c r="C80" s="116">
        <v>622000</v>
      </c>
      <c r="D80" s="117">
        <v>45538</v>
      </c>
      <c r="E80" s="115" t="s">
        <v>164</v>
      </c>
    </row>
    <row r="81" spans="1:5" ht="14.4">
      <c r="A81" s="115" t="s">
        <v>60</v>
      </c>
      <c r="B81" s="115" t="s">
        <v>157</v>
      </c>
      <c r="C81" s="116">
        <v>605999</v>
      </c>
      <c r="D81" s="117">
        <v>45562</v>
      </c>
      <c r="E81" s="115" t="s">
        <v>166</v>
      </c>
    </row>
    <row r="82" spans="1:5" ht="14.4">
      <c r="A82" s="115" t="s">
        <v>60</v>
      </c>
      <c r="B82" s="115" t="s">
        <v>157</v>
      </c>
      <c r="C82" s="116">
        <v>798500</v>
      </c>
      <c r="D82" s="117">
        <v>45561</v>
      </c>
      <c r="E82" s="115" t="s">
        <v>164</v>
      </c>
    </row>
    <row r="83" spans="1:5" ht="14.4">
      <c r="A83" s="115" t="s">
        <v>60</v>
      </c>
      <c r="B83" s="115" t="s">
        <v>157</v>
      </c>
      <c r="C83" s="116">
        <v>765000</v>
      </c>
      <c r="D83" s="117">
        <v>45562</v>
      </c>
      <c r="E83" s="115" t="s">
        <v>164</v>
      </c>
    </row>
    <row r="84" spans="1:5" ht="14.4">
      <c r="A84" s="115" t="s">
        <v>60</v>
      </c>
      <c r="B84" s="115" t="s">
        <v>157</v>
      </c>
      <c r="C84" s="116">
        <v>628000</v>
      </c>
      <c r="D84" s="117">
        <v>45555</v>
      </c>
      <c r="E84" s="115" t="s">
        <v>164</v>
      </c>
    </row>
    <row r="85" spans="1:5" ht="14.4">
      <c r="A85" s="115" t="s">
        <v>60</v>
      </c>
      <c r="B85" s="115" t="s">
        <v>157</v>
      </c>
      <c r="C85" s="116">
        <v>366250</v>
      </c>
      <c r="D85" s="117">
        <v>45565</v>
      </c>
      <c r="E85" s="115" t="s">
        <v>164</v>
      </c>
    </row>
    <row r="86" spans="1:5" ht="14.4">
      <c r="A86" s="115" t="s">
        <v>100</v>
      </c>
      <c r="B86" s="115" t="s">
        <v>158</v>
      </c>
      <c r="C86" s="116">
        <v>150000</v>
      </c>
      <c r="D86" s="117">
        <v>45551</v>
      </c>
      <c r="E86" s="115" t="s">
        <v>165</v>
      </c>
    </row>
    <row r="87" spans="1:5" ht="14.4">
      <c r="A87" s="115" t="s">
        <v>100</v>
      </c>
      <c r="B87" s="115" t="s">
        <v>158</v>
      </c>
      <c r="C87" s="116">
        <v>265000</v>
      </c>
      <c r="D87" s="117">
        <v>45555</v>
      </c>
      <c r="E87" s="115" t="s">
        <v>164</v>
      </c>
    </row>
    <row r="88" spans="1:5" ht="14.4">
      <c r="A88" s="115" t="s">
        <v>75</v>
      </c>
      <c r="B88" s="115" t="s">
        <v>159</v>
      </c>
      <c r="C88" s="116">
        <v>446250</v>
      </c>
      <c r="D88" s="117">
        <v>45565</v>
      </c>
      <c r="E88" s="115" t="s">
        <v>164</v>
      </c>
    </row>
    <row r="89" spans="1:5" ht="14.4">
      <c r="A89" s="115" t="s">
        <v>75</v>
      </c>
      <c r="B89" s="115" t="s">
        <v>159</v>
      </c>
      <c r="C89" s="116">
        <v>800000</v>
      </c>
      <c r="D89" s="117">
        <v>45560</v>
      </c>
      <c r="E89" s="115" t="s">
        <v>164</v>
      </c>
    </row>
    <row r="90" spans="1:5" ht="14.4">
      <c r="A90" s="115" t="s">
        <v>75</v>
      </c>
      <c r="B90" s="115" t="s">
        <v>159</v>
      </c>
      <c r="C90" s="116">
        <v>396000</v>
      </c>
      <c r="D90" s="117">
        <v>45560</v>
      </c>
      <c r="E90" s="115" t="s">
        <v>165</v>
      </c>
    </row>
    <row r="91" spans="1:5" ht="14.4">
      <c r="A91" s="115" t="s">
        <v>75</v>
      </c>
      <c r="B91" s="115" t="s">
        <v>159</v>
      </c>
      <c r="C91" s="116">
        <v>450000</v>
      </c>
      <c r="D91" s="117">
        <v>45551</v>
      </c>
      <c r="E91" s="115" t="s">
        <v>164</v>
      </c>
    </row>
    <row r="92" spans="1:5" ht="14.4">
      <c r="A92" s="115" t="s">
        <v>75</v>
      </c>
      <c r="B92" s="115" t="s">
        <v>159</v>
      </c>
      <c r="C92" s="116">
        <v>511000</v>
      </c>
      <c r="D92" s="117">
        <v>45544</v>
      </c>
      <c r="E92" s="115" t="s">
        <v>165</v>
      </c>
    </row>
    <row r="93" spans="1:5" ht="14.4">
      <c r="A93" s="115" t="s">
        <v>75</v>
      </c>
      <c r="B93" s="115" t="s">
        <v>159</v>
      </c>
      <c r="C93" s="116">
        <v>4000000</v>
      </c>
      <c r="D93" s="117">
        <v>45538</v>
      </c>
      <c r="E93" s="115" t="s">
        <v>164</v>
      </c>
    </row>
    <row r="94" spans="1:5" ht="14.4">
      <c r="A94" s="115" t="s">
        <v>75</v>
      </c>
      <c r="B94" s="115" t="s">
        <v>159</v>
      </c>
      <c r="C94" s="116">
        <v>1190000</v>
      </c>
      <c r="D94" s="117">
        <v>45538</v>
      </c>
      <c r="E94" s="115" t="s">
        <v>164</v>
      </c>
    </row>
    <row r="95" spans="1:5" ht="14.4">
      <c r="A95" s="115" t="s">
        <v>75</v>
      </c>
      <c r="B95" s="115" t="s">
        <v>159</v>
      </c>
      <c r="C95" s="116">
        <v>526250</v>
      </c>
      <c r="D95" s="117">
        <v>45546</v>
      </c>
      <c r="E95" s="115" t="s">
        <v>164</v>
      </c>
    </row>
    <row r="96" spans="1:5" ht="14.4">
      <c r="A96" s="115" t="s">
        <v>75</v>
      </c>
      <c r="B96" s="115" t="s">
        <v>159</v>
      </c>
      <c r="C96" s="116">
        <v>449000</v>
      </c>
      <c r="D96" s="117">
        <v>45539</v>
      </c>
      <c r="E96" s="115" t="s">
        <v>164</v>
      </c>
    </row>
    <row r="97" spans="1:5" ht="14.4">
      <c r="A97" s="115" t="s">
        <v>78</v>
      </c>
      <c r="B97" s="115" t="s">
        <v>160</v>
      </c>
      <c r="C97" s="116">
        <v>156000</v>
      </c>
      <c r="D97" s="117">
        <v>45539</v>
      </c>
      <c r="E97" s="115" t="s">
        <v>165</v>
      </c>
    </row>
    <row r="98" spans="1:5" ht="14.4">
      <c r="A98" s="115" t="s">
        <v>78</v>
      </c>
      <c r="B98" s="115" t="s">
        <v>160</v>
      </c>
      <c r="C98" s="116">
        <v>415000</v>
      </c>
      <c r="D98" s="117">
        <v>45541</v>
      </c>
      <c r="E98" s="115" t="s">
        <v>164</v>
      </c>
    </row>
    <row r="99" spans="1:5" ht="14.4">
      <c r="A99" s="115" t="s">
        <v>78</v>
      </c>
      <c r="B99" s="115" t="s">
        <v>160</v>
      </c>
      <c r="C99" s="116">
        <v>735000</v>
      </c>
      <c r="D99" s="117">
        <v>45562</v>
      </c>
      <c r="E99" s="115" t="s">
        <v>165</v>
      </c>
    </row>
    <row r="100" spans="1:5" ht="14.4">
      <c r="A100" s="115" t="s">
        <v>78</v>
      </c>
      <c r="B100" s="115" t="s">
        <v>160</v>
      </c>
      <c r="C100" s="116">
        <v>135000</v>
      </c>
      <c r="D100" s="117">
        <v>45562</v>
      </c>
      <c r="E100" s="115" t="s">
        <v>165</v>
      </c>
    </row>
    <row r="101" spans="1:5" ht="14.4">
      <c r="A101" s="115" t="s">
        <v>78</v>
      </c>
      <c r="B101" s="115" t="s">
        <v>160</v>
      </c>
      <c r="C101" s="116">
        <v>445000</v>
      </c>
      <c r="D101" s="117">
        <v>45560</v>
      </c>
      <c r="E101" s="115" t="s">
        <v>164</v>
      </c>
    </row>
    <row r="102" spans="1:5" ht="14.4">
      <c r="A102" s="115" t="s">
        <v>78</v>
      </c>
      <c r="B102" s="115" t="s">
        <v>160</v>
      </c>
      <c r="C102" s="116">
        <v>61500</v>
      </c>
      <c r="D102" s="117">
        <v>45544</v>
      </c>
      <c r="E102" s="115" t="s">
        <v>165</v>
      </c>
    </row>
    <row r="103" spans="1:5" ht="14.4">
      <c r="A103" s="115" t="s">
        <v>78</v>
      </c>
      <c r="B103" s="115" t="s">
        <v>160</v>
      </c>
      <c r="C103" s="116">
        <v>390000</v>
      </c>
      <c r="D103" s="117">
        <v>45545</v>
      </c>
      <c r="E103" s="115" t="s">
        <v>164</v>
      </c>
    </row>
    <row r="104" spans="1:5" ht="14.4">
      <c r="A104" s="115" t="s">
        <v>55</v>
      </c>
      <c r="B104" s="115" t="s">
        <v>161</v>
      </c>
      <c r="C104" s="116">
        <v>464000</v>
      </c>
      <c r="D104" s="117">
        <v>45560</v>
      </c>
      <c r="E104" s="115" t="s">
        <v>164</v>
      </c>
    </row>
    <row r="105" spans="1:5" ht="14.4">
      <c r="A105" s="115" t="s">
        <v>55</v>
      </c>
      <c r="B105" s="115" t="s">
        <v>161</v>
      </c>
      <c r="C105" s="116">
        <v>425000</v>
      </c>
      <c r="D105" s="117">
        <v>45544</v>
      </c>
      <c r="E105" s="115" t="s">
        <v>164</v>
      </c>
    </row>
    <row r="106" spans="1:5" ht="14.4">
      <c r="A106" s="115" t="s">
        <v>55</v>
      </c>
      <c r="B106" s="115" t="s">
        <v>161</v>
      </c>
      <c r="C106" s="116">
        <v>1040000</v>
      </c>
      <c r="D106" s="117">
        <v>45554</v>
      </c>
      <c r="E106" s="115" t="s">
        <v>164</v>
      </c>
    </row>
    <row r="107" spans="1:5" ht="14.4">
      <c r="A107" s="115" t="s">
        <v>55</v>
      </c>
      <c r="B107" s="115" t="s">
        <v>161</v>
      </c>
      <c r="C107" s="116">
        <v>200000</v>
      </c>
      <c r="D107" s="117">
        <v>45559</v>
      </c>
      <c r="E107" s="115" t="s">
        <v>165</v>
      </c>
    </row>
    <row r="108" spans="1:5" ht="14.4">
      <c r="A108" s="115" t="s">
        <v>55</v>
      </c>
      <c r="B108" s="115" t="s">
        <v>161</v>
      </c>
      <c r="C108" s="116">
        <v>2750000</v>
      </c>
      <c r="D108" s="117">
        <v>45554</v>
      </c>
      <c r="E108" s="115" t="s">
        <v>164</v>
      </c>
    </row>
    <row r="109" spans="1:5" ht="14.4">
      <c r="A109" s="115" t="s">
        <v>55</v>
      </c>
      <c r="B109" s="115" t="s">
        <v>161</v>
      </c>
      <c r="C109" s="116">
        <v>745000</v>
      </c>
      <c r="D109" s="117">
        <v>45555</v>
      </c>
      <c r="E109" s="115" t="s">
        <v>164</v>
      </c>
    </row>
    <row r="110" spans="1:5" ht="14.4">
      <c r="A110" s="115" t="s">
        <v>55</v>
      </c>
      <c r="B110" s="115" t="s">
        <v>161</v>
      </c>
      <c r="C110" s="116">
        <v>102000</v>
      </c>
      <c r="D110" s="117">
        <v>45555</v>
      </c>
      <c r="E110" s="115" t="s">
        <v>164</v>
      </c>
    </row>
    <row r="111" spans="1:5" ht="14.4">
      <c r="A111" s="115" t="s">
        <v>55</v>
      </c>
      <c r="B111" s="115" t="s">
        <v>161</v>
      </c>
      <c r="C111" s="116">
        <v>2000000</v>
      </c>
      <c r="D111" s="117">
        <v>45558</v>
      </c>
      <c r="E111" s="115" t="s">
        <v>164</v>
      </c>
    </row>
    <row r="112" spans="1:5" ht="14.4">
      <c r="A112" s="115" t="s">
        <v>55</v>
      </c>
      <c r="B112" s="115" t="s">
        <v>161</v>
      </c>
      <c r="C112" s="116">
        <v>1690000</v>
      </c>
      <c r="D112" s="117">
        <v>45544</v>
      </c>
      <c r="E112" s="115" t="s">
        <v>164</v>
      </c>
    </row>
    <row r="113" spans="1:5" ht="14.4">
      <c r="A113" s="115" t="s">
        <v>55</v>
      </c>
      <c r="B113" s="115" t="s">
        <v>161</v>
      </c>
      <c r="C113" s="116">
        <v>1495000</v>
      </c>
      <c r="D113" s="117">
        <v>45544</v>
      </c>
      <c r="E113" s="115" t="s">
        <v>164</v>
      </c>
    </row>
    <row r="114" spans="1:5" ht="14.4">
      <c r="A114" s="115" t="s">
        <v>55</v>
      </c>
      <c r="B114" s="115" t="s">
        <v>161</v>
      </c>
      <c r="C114" s="116">
        <v>100000</v>
      </c>
      <c r="D114" s="117">
        <v>45558</v>
      </c>
      <c r="E114" s="115" t="s">
        <v>165</v>
      </c>
    </row>
    <row r="115" spans="1:5" ht="14.4">
      <c r="A115" s="115" t="s">
        <v>55</v>
      </c>
      <c r="B115" s="115" t="s">
        <v>161</v>
      </c>
      <c r="C115" s="116">
        <v>614000</v>
      </c>
      <c r="D115" s="117">
        <v>45555</v>
      </c>
      <c r="E115" s="115" t="s">
        <v>164</v>
      </c>
    </row>
    <row r="116" spans="1:5" ht="14.4">
      <c r="A116" s="115" t="s">
        <v>55</v>
      </c>
      <c r="B116" s="115" t="s">
        <v>161</v>
      </c>
      <c r="C116" s="116">
        <v>579000</v>
      </c>
      <c r="D116" s="117">
        <v>45559</v>
      </c>
      <c r="E116" s="115" t="s">
        <v>164</v>
      </c>
    </row>
    <row r="117" spans="1:5" ht="14.4">
      <c r="A117" s="115" t="s">
        <v>55</v>
      </c>
      <c r="B117" s="115" t="s">
        <v>161</v>
      </c>
      <c r="C117" s="116">
        <v>798900</v>
      </c>
      <c r="D117" s="117">
        <v>45553</v>
      </c>
      <c r="E117" s="115" t="s">
        <v>164</v>
      </c>
    </row>
    <row r="118" spans="1:5" ht="14.4">
      <c r="A118" s="115" t="s">
        <v>55</v>
      </c>
      <c r="B118" s="115" t="s">
        <v>161</v>
      </c>
      <c r="C118" s="116">
        <v>720000</v>
      </c>
      <c r="D118" s="117">
        <v>45544</v>
      </c>
      <c r="E118" s="115" t="s">
        <v>164</v>
      </c>
    </row>
    <row r="119" spans="1:5" ht="14.4">
      <c r="A119" s="115" t="s">
        <v>55</v>
      </c>
      <c r="B119" s="115" t="s">
        <v>161</v>
      </c>
      <c r="C119" s="116">
        <v>530000</v>
      </c>
      <c r="D119" s="117">
        <v>45559</v>
      </c>
      <c r="E119" s="115" t="s">
        <v>164</v>
      </c>
    </row>
    <row r="120" spans="1:5" ht="14.4">
      <c r="A120" s="115" t="s">
        <v>55</v>
      </c>
      <c r="B120" s="115" t="s">
        <v>161</v>
      </c>
      <c r="C120" s="116">
        <v>30000</v>
      </c>
      <c r="D120" s="117">
        <v>45553</v>
      </c>
      <c r="E120" s="115" t="s">
        <v>165</v>
      </c>
    </row>
    <row r="121" spans="1:5" ht="14.4">
      <c r="A121" s="115" t="s">
        <v>55</v>
      </c>
      <c r="B121" s="115" t="s">
        <v>161</v>
      </c>
      <c r="C121" s="116">
        <v>790000</v>
      </c>
      <c r="D121" s="117">
        <v>45548</v>
      </c>
      <c r="E121" s="115" t="s">
        <v>164</v>
      </c>
    </row>
    <row r="122" spans="1:5" ht="14.4">
      <c r="A122" s="115" t="s">
        <v>55</v>
      </c>
      <c r="B122" s="115" t="s">
        <v>161</v>
      </c>
      <c r="C122" s="116">
        <v>725000</v>
      </c>
      <c r="D122" s="117">
        <v>45551</v>
      </c>
      <c r="E122" s="115" t="s">
        <v>164</v>
      </c>
    </row>
    <row r="123" spans="1:5" ht="14.4">
      <c r="A123" s="115" t="s">
        <v>55</v>
      </c>
      <c r="B123" s="115" t="s">
        <v>161</v>
      </c>
      <c r="C123" s="116">
        <v>725000</v>
      </c>
      <c r="D123" s="117">
        <v>45545</v>
      </c>
      <c r="E123" s="115" t="s">
        <v>164</v>
      </c>
    </row>
    <row r="124" spans="1:5" ht="14.4">
      <c r="A124" s="115" t="s">
        <v>55</v>
      </c>
      <c r="B124" s="115" t="s">
        <v>161</v>
      </c>
      <c r="C124" s="116">
        <v>425079</v>
      </c>
      <c r="D124" s="117">
        <v>45565</v>
      </c>
      <c r="E124" s="115" t="s">
        <v>165</v>
      </c>
    </row>
    <row r="125" spans="1:5" ht="14.4">
      <c r="A125" s="115" t="s">
        <v>55</v>
      </c>
      <c r="B125" s="115" t="s">
        <v>161</v>
      </c>
      <c r="C125" s="116">
        <v>375000</v>
      </c>
      <c r="D125" s="117">
        <v>45541</v>
      </c>
      <c r="E125" s="115" t="s">
        <v>164</v>
      </c>
    </row>
    <row r="126" spans="1:5" ht="14.4">
      <c r="A126" s="115" t="s">
        <v>55</v>
      </c>
      <c r="B126" s="115" t="s">
        <v>161</v>
      </c>
      <c r="C126" s="116">
        <v>135000</v>
      </c>
      <c r="D126" s="117">
        <v>45540</v>
      </c>
      <c r="E126" s="115" t="s">
        <v>164</v>
      </c>
    </row>
    <row r="127" spans="1:5" ht="14.4">
      <c r="A127" s="115" t="s">
        <v>55</v>
      </c>
      <c r="B127" s="115" t="s">
        <v>161</v>
      </c>
      <c r="C127" s="116">
        <v>575000</v>
      </c>
      <c r="D127" s="117">
        <v>45539</v>
      </c>
      <c r="E127" s="115" t="s">
        <v>164</v>
      </c>
    </row>
    <row r="128" spans="1:5" ht="14.4">
      <c r="A128" s="115" t="s">
        <v>55</v>
      </c>
      <c r="B128" s="115" t="s">
        <v>161</v>
      </c>
      <c r="C128" s="116">
        <v>505000</v>
      </c>
      <c r="D128" s="117">
        <v>45538</v>
      </c>
      <c r="E128" s="115" t="s">
        <v>164</v>
      </c>
    </row>
    <row r="129" spans="1:5" ht="14.4">
      <c r="A129" s="115" t="s">
        <v>55</v>
      </c>
      <c r="B129" s="115" t="s">
        <v>161</v>
      </c>
      <c r="C129" s="116">
        <v>300000</v>
      </c>
      <c r="D129" s="117">
        <v>45565</v>
      </c>
      <c r="E129" s="115" t="s">
        <v>164</v>
      </c>
    </row>
    <row r="130" spans="1:5" ht="14.4">
      <c r="A130" s="115" t="s">
        <v>55</v>
      </c>
      <c r="B130" s="115" t="s">
        <v>161</v>
      </c>
      <c r="C130" s="116">
        <v>200000</v>
      </c>
      <c r="D130" s="117">
        <v>45562</v>
      </c>
      <c r="E130" s="115" t="s">
        <v>164</v>
      </c>
    </row>
    <row r="131" spans="1:5" ht="14.4">
      <c r="A131" s="115" t="s">
        <v>55</v>
      </c>
      <c r="B131" s="115" t="s">
        <v>161</v>
      </c>
      <c r="C131" s="116">
        <v>530000</v>
      </c>
      <c r="D131" s="117">
        <v>45561</v>
      </c>
      <c r="E131" s="115" t="s">
        <v>166</v>
      </c>
    </row>
    <row r="132" spans="1:5" ht="14.4">
      <c r="A132" s="115" t="s">
        <v>55</v>
      </c>
      <c r="B132" s="115" t="s">
        <v>161</v>
      </c>
      <c r="C132" s="116">
        <v>728706</v>
      </c>
      <c r="D132" s="117">
        <v>45541</v>
      </c>
      <c r="E132" s="115" t="s">
        <v>166</v>
      </c>
    </row>
    <row r="133" spans="1:5" ht="14.4">
      <c r="A133" s="115" t="s">
        <v>55</v>
      </c>
      <c r="B133" s="115" t="s">
        <v>161</v>
      </c>
      <c r="C133" s="116">
        <v>850000</v>
      </c>
      <c r="D133" s="117">
        <v>45553</v>
      </c>
      <c r="E133" s="115" t="s">
        <v>164</v>
      </c>
    </row>
    <row r="134" spans="1:5" ht="14.4">
      <c r="A134" s="115" t="s">
        <v>63</v>
      </c>
      <c r="B134" s="115" t="s">
        <v>162</v>
      </c>
      <c r="C134" s="116">
        <v>750000</v>
      </c>
      <c r="D134" s="117">
        <v>45562</v>
      </c>
      <c r="E134" s="115" t="s">
        <v>164</v>
      </c>
    </row>
    <row r="135" spans="1:5" ht="14.4">
      <c r="A135" s="115" t="s">
        <v>63</v>
      </c>
      <c r="B135" s="115" t="s">
        <v>162</v>
      </c>
      <c r="C135" s="116">
        <v>464000</v>
      </c>
      <c r="D135" s="117">
        <v>45565</v>
      </c>
      <c r="E135" s="115" t="s">
        <v>164</v>
      </c>
    </row>
    <row r="136" spans="1:5" ht="14.4">
      <c r="A136" s="115" t="s">
        <v>63</v>
      </c>
      <c r="B136" s="115" t="s">
        <v>162</v>
      </c>
      <c r="C136" s="116">
        <v>556500</v>
      </c>
      <c r="D136" s="117">
        <v>45548</v>
      </c>
      <c r="E136" s="115" t="s">
        <v>164</v>
      </c>
    </row>
    <row r="137" spans="1:5" ht="14.4">
      <c r="A137" s="115" t="s">
        <v>63</v>
      </c>
      <c r="B137" s="115" t="s">
        <v>162</v>
      </c>
      <c r="C137" s="116">
        <v>525000</v>
      </c>
      <c r="D137" s="117">
        <v>45544</v>
      </c>
      <c r="E137" s="115" t="s">
        <v>164</v>
      </c>
    </row>
    <row r="138" spans="1:5" ht="14.4">
      <c r="A138" s="115" t="s">
        <v>63</v>
      </c>
      <c r="B138" s="115" t="s">
        <v>162</v>
      </c>
      <c r="C138" s="116">
        <v>750000</v>
      </c>
      <c r="D138" s="117">
        <v>45551</v>
      </c>
      <c r="E138" s="115" t="s">
        <v>164</v>
      </c>
    </row>
    <row r="139" spans="1:5" ht="14.4">
      <c r="A139" s="115" t="s">
        <v>63</v>
      </c>
      <c r="B139" s="115" t="s">
        <v>162</v>
      </c>
      <c r="C139" s="116">
        <v>575000</v>
      </c>
      <c r="D139" s="117">
        <v>45565</v>
      </c>
      <c r="E139" s="115" t="s">
        <v>164</v>
      </c>
    </row>
    <row r="140" spans="1:5" ht="14.4">
      <c r="A140" s="115" t="s">
        <v>63</v>
      </c>
      <c r="B140" s="115" t="s">
        <v>162</v>
      </c>
      <c r="C140" s="116">
        <v>1169000</v>
      </c>
      <c r="D140" s="117">
        <v>45551</v>
      </c>
      <c r="E140" s="115" t="s">
        <v>164</v>
      </c>
    </row>
    <row r="141" spans="1:5" ht="14.4">
      <c r="A141" s="115" t="s">
        <v>111</v>
      </c>
      <c r="B141" s="115" t="s">
        <v>163</v>
      </c>
      <c r="C141" s="116">
        <v>452000</v>
      </c>
      <c r="D141" s="117">
        <v>45565</v>
      </c>
      <c r="E141" s="115" t="s">
        <v>164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2024-10-01T22:53:08Z</dcterms:modified>
</cp:coreProperties>
</file>