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1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STATS'!$A$17:$C$17</definedName>
    <definedName name="CommercialSalesMarket">'SALES STATS'!$A$46:$C$47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STATS'!$A$23:$C$25</definedName>
    <definedName name="HardMoneyLoansMarket">'LOAN ONLY STATS'!$A$37:$C$37</definedName>
    <definedName name="InclineSalesMarket">'SALES STATS'!#REF!</definedName>
    <definedName name="OverallLoans">'OVERALL STATS'!$A$22:$C$26</definedName>
    <definedName name="OverallSales">'OVERALL STATS'!$A$7:$C$16</definedName>
    <definedName name="OverallSalesAndLoans">'OVERALL STATS'!$A$32:$C$41</definedName>
    <definedName name="_xlnm.Print_Titles" localSheetId="1">'SALES STATS'!$1:$6</definedName>
    <definedName name="ResaleMarket">'SALES STATS'!$A$7:$C$16</definedName>
    <definedName name="ResidentialResaleMarket">'SALES STATS'!$A$31:$C$40</definedName>
    <definedName name="ResidentialSalesExcludingInclineMarket">'SALES STATS'!#REF!</definedName>
    <definedName name="SubdivisionMarket">'SALES STATS'!$A$22:$C$25</definedName>
    <definedName name="VacantLandSalesMarket">'SALES STATS'!$A$53:$C$59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B9" i="21"/>
  <c r="C9"/>
  <c r="A2"/>
  <c r="G37" i="3"/>
  <c r="G31"/>
  <c r="G25"/>
  <c r="G24"/>
  <c r="G23"/>
  <c r="G17"/>
  <c r="G11"/>
  <c r="G10"/>
  <c r="G9"/>
  <c r="G8"/>
  <c r="G7"/>
  <c r="G59" i="2"/>
  <c r="G58"/>
  <c r="G57"/>
  <c r="G56"/>
  <c r="G55"/>
  <c r="G54"/>
  <c r="G53"/>
  <c r="G47"/>
  <c r="G46"/>
  <c r="G40"/>
  <c r="G39"/>
  <c r="G38"/>
  <c r="G37"/>
  <c r="G36"/>
  <c r="G35"/>
  <c r="G34"/>
  <c r="G33"/>
  <c r="G32"/>
  <c r="G31"/>
  <c r="G25"/>
  <c r="G24"/>
  <c r="G23"/>
  <c r="G22"/>
  <c r="G16"/>
  <c r="G15"/>
  <c r="G14"/>
  <c r="G13"/>
  <c r="G12"/>
  <c r="G11"/>
  <c r="G10"/>
  <c r="G9"/>
  <c r="G8"/>
  <c r="G7"/>
  <c r="G41" i="1"/>
  <c r="G40"/>
  <c r="G39"/>
  <c r="G38"/>
  <c r="G37"/>
  <c r="G36"/>
  <c r="G35"/>
  <c r="G34"/>
  <c r="G33"/>
  <c r="G32"/>
  <c r="G26"/>
  <c r="G25"/>
  <c r="G24"/>
  <c r="G23"/>
  <c r="G22"/>
  <c r="G16"/>
  <c r="G15"/>
  <c r="G14"/>
  <c r="G13"/>
  <c r="G12"/>
  <c r="G11"/>
  <c r="G10"/>
  <c r="G9"/>
  <c r="G8"/>
  <c r="G7"/>
  <c r="C32" i="3"/>
  <c r="B32"/>
  <c r="C18"/>
  <c r="B18"/>
  <c r="C48" i="2"/>
  <c r="B48"/>
  <c r="B17" i="1"/>
  <c r="C17"/>
  <c r="E15" s="1"/>
  <c r="B38" i="3"/>
  <c r="C38"/>
  <c r="B26"/>
  <c r="C26"/>
  <c r="B12"/>
  <c r="D7" s="1"/>
  <c r="C12"/>
  <c r="E7" s="1"/>
  <c r="B60" i="2"/>
  <c r="C60"/>
  <c r="B41"/>
  <c r="D32" s="1"/>
  <c r="C41"/>
  <c r="E32" s="1"/>
  <c r="A2"/>
  <c r="B26"/>
  <c r="D23" s="1"/>
  <c r="C26"/>
  <c r="F7" i="21" l="1"/>
  <c r="F8"/>
  <c r="F6"/>
  <c r="F5"/>
  <c r="E7"/>
  <c r="E6"/>
  <c r="E8"/>
  <c r="E5"/>
  <c r="E25" i="3"/>
  <c r="E17"/>
  <c r="D17"/>
  <c r="E9"/>
  <c r="D9"/>
  <c r="E9" i="1"/>
  <c r="D9"/>
  <c r="E55" i="2"/>
  <c r="D55"/>
  <c r="E33"/>
  <c r="D33"/>
  <c r="E25"/>
  <c r="D25"/>
  <c r="E54"/>
  <c r="E59"/>
  <c r="E57"/>
  <c r="D59"/>
  <c r="E47"/>
  <c r="D46"/>
  <c r="D37"/>
  <c r="D38"/>
  <c r="D39"/>
  <c r="E16" i="1"/>
  <c r="D16"/>
  <c r="D8" i="3"/>
  <c r="D11"/>
  <c r="E10"/>
  <c r="D10"/>
  <c r="E8"/>
  <c r="E11"/>
  <c r="D25"/>
  <c r="E24"/>
  <c r="D24"/>
  <c r="E31"/>
  <c r="D31"/>
  <c r="D54" i="2"/>
  <c r="D57"/>
  <c r="E56"/>
  <c r="E58"/>
  <c r="D56"/>
  <c r="D58"/>
  <c r="D47"/>
  <c r="E46"/>
  <c r="E38"/>
  <c r="E37"/>
  <c r="E39"/>
  <c r="E24"/>
  <c r="D24"/>
  <c r="D15" i="1"/>
  <c r="E53" i="2"/>
  <c r="E31"/>
  <c r="E34"/>
  <c r="E36"/>
  <c r="E23"/>
  <c r="E22"/>
  <c r="D22"/>
  <c r="D40"/>
  <c r="D35"/>
  <c r="E40"/>
  <c r="E35"/>
  <c r="D36"/>
  <c r="D34"/>
  <c r="D31"/>
  <c r="D53"/>
  <c r="A2" i="3"/>
  <c r="E37"/>
  <c r="B17" i="2"/>
  <c r="C17"/>
  <c r="B27" i="1"/>
  <c r="C27"/>
  <c r="B42"/>
  <c r="C42"/>
  <c r="F9" i="21" l="1"/>
  <c r="E9"/>
  <c r="E35" i="1"/>
  <c r="D35"/>
  <c r="E26"/>
  <c r="D26"/>
  <c r="E9" i="2"/>
  <c r="D9"/>
  <c r="E18" i="3"/>
  <c r="D18"/>
  <c r="E48" i="2"/>
  <c r="D48"/>
  <c r="D41" i="1"/>
  <c r="E41"/>
  <c r="E15" i="2"/>
  <c r="E16"/>
  <c r="D16"/>
  <c r="D15"/>
  <c r="E40" i="1"/>
  <c r="D36"/>
  <c r="D40"/>
  <c r="E25"/>
  <c r="D25"/>
  <c r="E38"/>
  <c r="E36"/>
  <c r="E34"/>
  <c r="E37"/>
  <c r="D37" i="3"/>
  <c r="E32"/>
  <c r="D32"/>
  <c r="E23"/>
  <c r="D23"/>
  <c r="D60" i="2"/>
  <c r="E60"/>
  <c r="E41"/>
  <c r="D41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4"/>
  <c r="E22"/>
  <c r="E23"/>
  <c r="E24"/>
  <c r="D38"/>
  <c r="D33"/>
  <c r="E7"/>
  <c r="D39"/>
  <c r="D34"/>
  <c r="D23"/>
  <c r="D22"/>
  <c r="E10"/>
  <c r="E12"/>
  <c r="D37"/>
  <c r="E13"/>
  <c r="E42" l="1"/>
  <c r="D42"/>
  <c r="E38" i="3"/>
  <c r="E26"/>
  <c r="D26"/>
  <c r="D38"/>
  <c r="E12"/>
  <c r="D12"/>
  <c r="E26" i="2"/>
  <c r="D26"/>
  <c r="D17" i="1"/>
  <c r="E17"/>
  <c r="E17" i="2"/>
  <c r="D17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<sst xmlns="http://schemas.openxmlformats.org/spreadsheetml/2006/main" count="2262" uniqueCount="190">
  <si>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</si>
  <si>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</si>
  <si>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</si>
  <si>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</si>
  <si>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</si>
  <si>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</si>
  <si>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</si>
  <si>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</si>
  <si>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</si>
  <si>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</si>
  <si>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</si>
  <si>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</si>
  <si>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</si>
  <si>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</si>
  <si>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</si>
  <si>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</si>
  <si>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</si>
  <si>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</si>
  <si>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</si>
  <si>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</si>
  <si>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</si>
  <si>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</si>
  <si>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</si>
  <si>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</si>
  <si>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</si>
  <si>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</si>
  <si>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</si>
  <si>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</si>
  <si>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</si>
  <si>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</si>
  <si>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</si>
  <si>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</si>
  <si>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</si>
  <si>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</si>
  <si>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</si>
  <si>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</si>
  <si>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</si>
  <si>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</si>
  <si>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</si>
  <si>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</si>
  <si>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</si>
  <si>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</si>
  <si>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</si>
  <si>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</si>
  <si>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</si>
  <si>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</si>
  <si>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</si>
  <si>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</si>
  <si>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</si>
  <si>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</si>
  <si>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</si>
  <si>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BUILDER TRACKING</t>
  </si>
  <si>
    <t>BUILDER</t>
  </si>
  <si>
    <t>DOLLARVOL</t>
  </si>
  <si>
    <t>AVERAGE</t>
  </si>
  <si>
    <t>% OF $$$ VOLUME</t>
  </si>
  <si>
    <t>Reporting Period: AUGUST, 2024</t>
  </si>
  <si>
    <t>First Centennial Title</t>
  </si>
  <si>
    <t>MOBILE HOME</t>
  </si>
  <si>
    <t>FERNLEY</t>
  </si>
  <si>
    <t>11</t>
  </si>
  <si>
    <t>NO</t>
  </si>
  <si>
    <t>VACANT LAND</t>
  </si>
  <si>
    <t>LAKESIDEMOANA</t>
  </si>
  <si>
    <t>12</t>
  </si>
  <si>
    <t>CARSON CITY</t>
  </si>
  <si>
    <t>23</t>
  </si>
  <si>
    <t>SINGLE FAM RES.</t>
  </si>
  <si>
    <t>RIDGEVIEW</t>
  </si>
  <si>
    <t>15</t>
  </si>
  <si>
    <t>Stewart Title</t>
  </si>
  <si>
    <t>KIETZKE</t>
  </si>
  <si>
    <t>SAB</t>
  </si>
  <si>
    <t>Ticor Title</t>
  </si>
  <si>
    <t>PLUMB</t>
  </si>
  <si>
    <t>AJF</t>
  </si>
  <si>
    <t>9</t>
  </si>
  <si>
    <t>Calatlantic Title West</t>
  </si>
  <si>
    <t>MCCARRAN</t>
  </si>
  <si>
    <t>LH</t>
  </si>
  <si>
    <t>YES</t>
  </si>
  <si>
    <t>LENNAR RENO LLC</t>
  </si>
  <si>
    <t>GARDNERVILLE</t>
  </si>
  <si>
    <t>BA</t>
  </si>
  <si>
    <t>RS</t>
  </si>
  <si>
    <t>Core Title</t>
  </si>
  <si>
    <t>ASK</t>
  </si>
  <si>
    <t>MLC</t>
  </si>
  <si>
    <t>020-192-02</t>
  </si>
  <si>
    <t>3</t>
  </si>
  <si>
    <t>Signature Title</t>
  </si>
  <si>
    <t>LONGLEY</t>
  </si>
  <si>
    <t>CA</t>
  </si>
  <si>
    <t>GENICA SKYRIDGE ESTATES LLC</t>
  </si>
  <si>
    <t>JMS</t>
  </si>
  <si>
    <t>DKC</t>
  </si>
  <si>
    <t>20</t>
  </si>
  <si>
    <t>JENUANE COMMUNITIES ONDA VERDE LLC</t>
  </si>
  <si>
    <t>LA CAUSA DEVELOPMENT NEVADA LLC</t>
  </si>
  <si>
    <t>YERINGTON</t>
  </si>
  <si>
    <t>CRB</t>
  </si>
  <si>
    <t>First American Title</t>
  </si>
  <si>
    <t>TM</t>
  </si>
  <si>
    <t>KDJ</t>
  </si>
  <si>
    <t>Landmark Title</t>
  </si>
  <si>
    <t>DP</t>
  </si>
  <si>
    <t>RC</t>
  </si>
  <si>
    <t>FAF</t>
  </si>
  <si>
    <t>DAMONTE</t>
  </si>
  <si>
    <t>24</t>
  </si>
  <si>
    <t>Toiyabe Title</t>
  </si>
  <si>
    <t>RENO CORPORATE</t>
  </si>
  <si>
    <t>UNK</t>
  </si>
  <si>
    <t>TF</t>
  </si>
  <si>
    <t>AMG</t>
  </si>
  <si>
    <t>LAKESIDE</t>
  </si>
  <si>
    <t>SL</t>
  </si>
  <si>
    <t>021-271-03</t>
  </si>
  <si>
    <t>MINDEN</t>
  </si>
  <si>
    <t>ET</t>
  </si>
  <si>
    <t>LAS VEGAS</t>
  </si>
  <si>
    <t>KD</t>
  </si>
  <si>
    <t>020-092-03</t>
  </si>
  <si>
    <t>TH</t>
  </si>
  <si>
    <t>5</t>
  </si>
  <si>
    <t>DC</t>
  </si>
  <si>
    <t>COMMERCIAL</t>
  </si>
  <si>
    <t>NF</t>
  </si>
  <si>
    <t>MAYBERRY</t>
  </si>
  <si>
    <t>LM</t>
  </si>
  <si>
    <t>MB</t>
  </si>
  <si>
    <t>NCS</t>
  </si>
  <si>
    <t>True Title and Escrow</t>
  </si>
  <si>
    <t>RG</t>
  </si>
  <si>
    <t>SPARKS</t>
  </si>
  <si>
    <t>21</t>
  </si>
  <si>
    <t>TO</t>
  </si>
  <si>
    <t>019-603-06</t>
  </si>
  <si>
    <t>CONVENTIONAL</t>
  </si>
  <si>
    <t>GREATER NEVADA MORTGAGE</t>
  </si>
  <si>
    <t>022-592-12</t>
  </si>
  <si>
    <t>VA</t>
  </si>
  <si>
    <t>PLAZA HOME MORTGAGE INC</t>
  </si>
  <si>
    <t>010-341-01</t>
  </si>
  <si>
    <t>CONSTRUCTION</t>
  </si>
  <si>
    <t>CROSSCOUNTRY MORTGAGE LLC</t>
  </si>
  <si>
    <t>HARD MONEY</t>
  </si>
  <si>
    <t>HSKS LLC</t>
  </si>
  <si>
    <t>CENTENNIAL BANK</t>
  </si>
  <si>
    <t>022-233-02</t>
  </si>
  <si>
    <t>CANOPY MORTGAGE LLC</t>
  </si>
  <si>
    <t>020-641-18</t>
  </si>
  <si>
    <t>CREDIT LINE</t>
  </si>
  <si>
    <t>AMERICA FIRST FEDERAL CREDIT UNION</t>
  </si>
  <si>
    <t>019-371-30</t>
  </si>
  <si>
    <t>INFINITY EQUITY GROUP LLC</t>
  </si>
  <si>
    <t>019-325-26</t>
  </si>
  <si>
    <t>US BANK NA</t>
  </si>
  <si>
    <t>GUILD MORTGAGE COMPANY</t>
  </si>
  <si>
    <t>029-622-01</t>
  </si>
  <si>
    <t>GREATER NEVADA CREDIT UNION</t>
  </si>
  <si>
    <t>022-044-01</t>
  </si>
  <si>
    <t>017-312-12</t>
  </si>
  <si>
    <t>VANDERBILT MORTGAGE &amp; FINANCE INC</t>
  </si>
  <si>
    <t>016-163-03</t>
  </si>
  <si>
    <t>HERITAGE BANK OF NEVADA; GLACIER BANK</t>
  </si>
  <si>
    <t>019-952-04</t>
  </si>
  <si>
    <t>003-081-09</t>
  </si>
  <si>
    <t>022-405-05</t>
  </si>
  <si>
    <t>001-257-02</t>
  </si>
  <si>
    <t>PRIMARY RESIDENTIAL MORTGAGE INC</t>
  </si>
  <si>
    <t>029-303-04</t>
  </si>
  <si>
    <t>NATIONS LENDING CORP</t>
  </si>
  <si>
    <t>029-486-01</t>
  </si>
  <si>
    <t>MASON MCDUFFIE MORTGAGE CORP</t>
  </si>
  <si>
    <t>010-581-25</t>
  </si>
  <si>
    <t>UNITED FEDERAL CREDIT UNION</t>
  </si>
  <si>
    <t>CAL</t>
  </si>
  <si>
    <t>Deed Subdivider</t>
  </si>
  <si>
    <t>CT</t>
  </si>
  <si>
    <t>Deed</t>
  </si>
  <si>
    <t>FA</t>
  </si>
  <si>
    <t>FC</t>
  </si>
  <si>
    <t>LT</t>
  </si>
  <si>
    <t>SIG</t>
  </si>
  <si>
    <t>ST</t>
  </si>
  <si>
    <t>TI</t>
  </si>
  <si>
    <t>TT</t>
  </si>
  <si>
    <t>TTE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</si>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</sst>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STATS'!$A$7:$A$16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Toiyabe Title</c:v>
                </c:pt>
                <c:pt idx="7">
                  <c:v>Landmark Title</c:v>
                </c:pt>
                <c:pt idx="8">
                  <c:v>Signature Title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STATS'!$B$7:$B$16</c:f>
              <c:numCache>
                <c:formatCode>0</c:formatCode>
                <c:ptCount val="10"/>
                <c:pt idx="0">
                  <c:v>58</c:v>
                </c:pt>
                <c:pt idx="1">
                  <c:v>43</c:v>
                </c:pt>
                <c:pt idx="2">
                  <c:v>18</c:v>
                </c:pt>
                <c:pt idx="3">
                  <c:v>16</c:v>
                </c:pt>
                <c:pt idx="4">
                  <c:v>11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hape val="box"/>
        <c:axId val="134289280"/>
        <c:axId val="134290816"/>
        <c:axId val="0"/>
      </c:bar3DChart>
      <c:catAx>
        <c:axId val="134289280"/>
        <c:scaling>
          <c:orientation val="minMax"/>
        </c:scaling>
        <c:axPos val="b"/>
        <c:numFmt formatCode="General" sourceLinked="1"/>
        <c:majorTickMark val="none"/>
        <c:tickLblPos val="nextTo"/>
        <c:crossAx val="134290816"/>
        <c:crosses val="autoZero"/>
        <c:auto val="1"/>
        <c:lblAlgn val="ctr"/>
        <c:lblOffset val="100"/>
      </c:catAx>
      <c:valAx>
        <c:axId val="134290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4289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STATS'!$A$22:$A$26</c:f>
              <c:strCache>
                <c:ptCount val="5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Core Title</c:v>
                </c:pt>
              </c:strCache>
            </c:strRef>
          </c:cat>
          <c:val>
            <c:numRef>
              <c:f>'OVERALL STATS'!$B$22:$B$26</c:f>
              <c:numCache>
                <c:formatCode>0</c:formatCode>
                <c:ptCount val="5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34583808"/>
        <c:axId val="134585344"/>
        <c:axId val="0"/>
      </c:bar3DChart>
      <c:catAx>
        <c:axId val="134583808"/>
        <c:scaling>
          <c:orientation val="minMax"/>
        </c:scaling>
        <c:axPos val="b"/>
        <c:numFmt formatCode="General" sourceLinked="1"/>
        <c:majorTickMark val="none"/>
        <c:tickLblPos val="nextTo"/>
        <c:crossAx val="134585344"/>
        <c:crosses val="autoZero"/>
        <c:auto val="1"/>
        <c:lblAlgn val="ctr"/>
        <c:lblOffset val="100"/>
      </c:catAx>
      <c:valAx>
        <c:axId val="1345853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4583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STATS'!$A$32:$A$41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Landmark Title</c:v>
                </c:pt>
                <c:pt idx="8">
                  <c:v>Signature Title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STATS'!$B$32:$B$41</c:f>
              <c:numCache>
                <c:formatCode>0</c:formatCode>
                <c:ptCount val="10"/>
                <c:pt idx="0">
                  <c:v>62</c:v>
                </c:pt>
                <c:pt idx="1">
                  <c:v>50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hape val="box"/>
        <c:axId val="134603520"/>
        <c:axId val="134605056"/>
        <c:axId val="0"/>
      </c:bar3DChart>
      <c:catAx>
        <c:axId val="134603520"/>
        <c:scaling>
          <c:orientation val="minMax"/>
        </c:scaling>
        <c:axPos val="b"/>
        <c:numFmt formatCode="General" sourceLinked="1"/>
        <c:majorTickMark val="none"/>
        <c:tickLblPos val="nextTo"/>
        <c:crossAx val="134605056"/>
        <c:crosses val="autoZero"/>
        <c:auto val="1"/>
        <c:lblAlgn val="ctr"/>
        <c:lblOffset val="100"/>
      </c:catAx>
      <c:valAx>
        <c:axId val="134605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4603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STATS'!$A$7:$A$16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Toiyabe Title</c:v>
                </c:pt>
                <c:pt idx="7">
                  <c:v>Landmark Title</c:v>
                </c:pt>
                <c:pt idx="8">
                  <c:v>Signature Title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STATS'!$C$7:$C$16</c:f>
              <c:numCache>
                <c:formatCode>"$"#,##0</c:formatCode>
                <c:ptCount val="10"/>
                <c:pt idx="0">
                  <c:v>16711096</c:v>
                </c:pt>
                <c:pt idx="1">
                  <c:v>16923665</c:v>
                </c:pt>
                <c:pt idx="2">
                  <c:v>6705700</c:v>
                </c:pt>
                <c:pt idx="3">
                  <c:v>4719300</c:v>
                </c:pt>
                <c:pt idx="4">
                  <c:v>5963416</c:v>
                </c:pt>
                <c:pt idx="5">
                  <c:v>9626085.8699999992</c:v>
                </c:pt>
                <c:pt idx="6">
                  <c:v>1970000</c:v>
                </c:pt>
                <c:pt idx="7">
                  <c:v>1844000</c:v>
                </c:pt>
                <c:pt idx="8">
                  <c:v>438000</c:v>
                </c:pt>
                <c:pt idx="9">
                  <c:v>349000</c:v>
                </c:pt>
              </c:numCache>
            </c:numRef>
          </c:val>
        </c:ser>
        <c:shape val="box"/>
        <c:axId val="135905280"/>
        <c:axId val="135906816"/>
        <c:axId val="0"/>
      </c:bar3DChart>
      <c:catAx>
        <c:axId val="135905280"/>
        <c:scaling>
          <c:orientation val="minMax"/>
        </c:scaling>
        <c:axPos val="b"/>
        <c:numFmt formatCode="General" sourceLinked="1"/>
        <c:majorTickMark val="none"/>
        <c:tickLblPos val="nextTo"/>
        <c:crossAx val="135906816"/>
        <c:crosses val="autoZero"/>
        <c:auto val="1"/>
        <c:lblAlgn val="ctr"/>
        <c:lblOffset val="100"/>
      </c:catAx>
      <c:valAx>
        <c:axId val="135906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5905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STATS'!$A$22:$A$26</c:f>
              <c:strCache>
                <c:ptCount val="5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Core Title</c:v>
                </c:pt>
              </c:strCache>
            </c:strRef>
          </c:cat>
          <c:val>
            <c:numRef>
              <c:f>'OVERALL STATS'!$C$22:$C$26</c:f>
              <c:numCache>
                <c:formatCode>"$"#,##0</c:formatCode>
                <c:ptCount val="5"/>
                <c:pt idx="0">
                  <c:v>8132085</c:v>
                </c:pt>
                <c:pt idx="1">
                  <c:v>1529528</c:v>
                </c:pt>
                <c:pt idx="2">
                  <c:v>606960.73</c:v>
                </c:pt>
                <c:pt idx="3">
                  <c:v>256300</c:v>
                </c:pt>
                <c:pt idx="4">
                  <c:v>220596.89</c:v>
                </c:pt>
              </c:numCache>
            </c:numRef>
          </c:val>
        </c:ser>
        <c:shape val="box"/>
        <c:axId val="137305088"/>
        <c:axId val="137306880"/>
        <c:axId val="0"/>
      </c:bar3DChart>
      <c:catAx>
        <c:axId val="137305088"/>
        <c:scaling>
          <c:orientation val="minMax"/>
        </c:scaling>
        <c:axPos val="b"/>
        <c:numFmt formatCode="General" sourceLinked="1"/>
        <c:majorTickMark val="none"/>
        <c:tickLblPos val="nextTo"/>
        <c:crossAx val="137306880"/>
        <c:crosses val="autoZero"/>
        <c:auto val="1"/>
        <c:lblAlgn val="ctr"/>
        <c:lblOffset val="100"/>
      </c:catAx>
      <c:valAx>
        <c:axId val="137306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73050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STATS'!$A$32:$A$41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Landmark Title</c:v>
                </c:pt>
                <c:pt idx="8">
                  <c:v>Signature Title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STATS'!$C$32:$C$41</c:f>
              <c:numCache>
                <c:formatCode>"$"#,##0</c:formatCode>
                <c:ptCount val="10"/>
                <c:pt idx="0">
                  <c:v>17318056.73</c:v>
                </c:pt>
                <c:pt idx="1">
                  <c:v>25055750</c:v>
                </c:pt>
                <c:pt idx="2">
                  <c:v>6962000</c:v>
                </c:pt>
                <c:pt idx="3">
                  <c:v>4939896.8899999997</c:v>
                </c:pt>
                <c:pt idx="4">
                  <c:v>11155613.869999999</c:v>
                </c:pt>
                <c:pt idx="5">
                  <c:v>5963416</c:v>
                </c:pt>
                <c:pt idx="6">
                  <c:v>1970000</c:v>
                </c:pt>
                <c:pt idx="7">
                  <c:v>1844000</c:v>
                </c:pt>
                <c:pt idx="8">
                  <c:v>438000</c:v>
                </c:pt>
                <c:pt idx="9">
                  <c:v>349000</c:v>
                </c:pt>
              </c:numCache>
            </c:numRef>
          </c:val>
        </c:ser>
        <c:shape val="box"/>
        <c:axId val="137328896"/>
        <c:axId val="137347072"/>
        <c:axId val="0"/>
      </c:bar3DChart>
      <c:catAx>
        <c:axId val="137328896"/>
        <c:scaling>
          <c:orientation val="minMax"/>
        </c:scaling>
        <c:axPos val="b"/>
        <c:numFmt formatCode="General" sourceLinked="1"/>
        <c:majorTickMark val="none"/>
        <c:tickLblPos val="nextTo"/>
        <c:crossAx val="137347072"/>
        <c:crosses val="autoZero"/>
        <c:auto val="1"/>
        <c:lblAlgn val="ctr"/>
        <c:lblOffset val="100"/>
      </c:catAx>
      <c:valAx>
        <c:axId val="1373470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7328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38.650139467594" createdVersion="3" refreshedVersion="3" minRefreshableVersion="3" recordCount="167">
  <cacheSource type="worksheet">
    <worksheetSource name="Table5"/>
  </cacheSource>
  <cacheFields count="10">
    <cacheField name="FULLNAME" numFmtId="0">
      <sharedItems containsBlank="1" count="11">
        <s v="Calatlantic Title West"/>
        <s v="Core Title"/>
        <s v="First American Title"/>
        <s v="First Centennial Title"/>
        <s v="Landmark Title"/>
        <s v="Signature Title"/>
        <s v="Stewart Title"/>
        <s v="Ticor Title"/>
        <s v="Toiyabe Title"/>
        <s v="True Title and Escrow"/>
        <m u="1"/>
      </sharedItems>
    </cacheField>
    <cacheField name="RECBY" numFmtId="0">
      <sharedItems/>
    </cacheField>
    <cacheField name="BRANCH" numFmtId="0">
      <sharedItems containsBlank="1" count="18">
        <s v="MCCARRAN"/>
        <s v="CARSON CITY"/>
        <s v="KIETZKE"/>
        <s v="LAS VEGAS"/>
        <s v="MINDEN"/>
        <s v="DAMONTE"/>
        <s v="LAKESIDEMOANA"/>
        <s v="RIDGEVIEW"/>
        <s v="GARDNERVILLE"/>
        <s v="FERNLEY"/>
        <s v="SPARKS"/>
        <s v="PLUMB"/>
        <s v="LONGLEY"/>
        <s v="YERINGTON"/>
        <s v="MAYBERRY"/>
        <s v="LAKESIDE"/>
        <s v="RENO CORPORATE"/>
        <m u="1"/>
      </sharedItems>
    </cacheField>
    <cacheField name="EO" numFmtId="0">
      <sharedItems containsBlank="1" count="41">
        <s v="LH"/>
        <s v="DC"/>
        <s v="AMG"/>
        <s v="ASK"/>
        <s v="JMS"/>
        <s v="KDJ"/>
        <s v="NCS"/>
        <s v="ET"/>
        <s v="KD"/>
        <s v="TM"/>
        <s v="23"/>
        <s v="24"/>
        <s v="12"/>
        <s v="15"/>
        <s v="20"/>
        <s v="9"/>
        <s v="3"/>
        <s v="11"/>
        <s v="5"/>
        <s v="21"/>
        <s v="DP"/>
        <s v="NF"/>
        <s v="CA"/>
        <s v="CRB"/>
        <s v="SAB"/>
        <s v="BA"/>
        <s v="RS"/>
        <s v="MLC"/>
        <s v="TF"/>
        <s v="TH"/>
        <s v="UNK"/>
        <s v="LM"/>
        <s v="RC"/>
        <s v="FAF"/>
        <s v="DKC"/>
        <s v="AJF"/>
        <s v="SL"/>
        <s v="TO"/>
        <s v="MB"/>
        <s v="RG"/>
        <m u="1"/>
      </sharedItems>
    </cacheField>
    <cacheField name="PROPTYPE" numFmtId="0">
      <sharedItems containsBlank="1" count="5">
        <s v="SINGLE FAM RES."/>
        <s v="MOBILE HOME"/>
        <s v="VACANT LAND"/>
        <s v="COMMERCIAL"/>
        <m u="1"/>
      </sharedItems>
    </cacheField>
    <cacheField name="DOCNUM" numFmtId="0">
      <sharedItems containsSemiMixedTypes="0" containsString="0" containsNumber="1" containsInteger="1" minValue="684385" maxValue="685692"/>
    </cacheField>
    <cacheField name="AMOUNT" numFmtId="165">
      <sharedItems containsSemiMixedTypes="0" containsString="0" containsNumber="1" minValue="11000" maxValue="60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8-01T00:00:00" maxDate="2024-08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38.650274421299" createdVersion="3" refreshedVersion="3" minRefreshableVersion="3" recordCount="21">
  <cacheSource type="worksheet">
    <worksheetSource name="Table4"/>
  </cacheSource>
  <cacheFields count="8">
    <cacheField name="FULLNAME" numFmtId="0">
      <sharedItems containsBlank="1" count="14">
        <s v="Core Title"/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REDIT LINE"/>
        <s v="CONSTRUCTION"/>
        <s v="COMMERCIAL"/>
        <s v="HARD MONEY"/>
        <m u="1"/>
        <s v="SBA" u="1"/>
        <s v="FH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84398" maxValue="685672"/>
    </cacheField>
    <cacheField name="AMOUNT" numFmtId="165">
      <sharedItems containsSemiMixedTypes="0" containsString="0" containsNumber="1" minValue="10850" maxValue="5488285"/>
    </cacheField>
    <cacheField name="RECDATE" numFmtId="14">
      <sharedItems containsSemiMixedTypes="0" containsNonDate="0" containsDate="1" containsString="0" minDate="2024-08-01T00:00:00" maxDate="2024-08-31T00:00:00"/>
    </cacheField>
    <cacheField name="LENDER" numFmtId="0">
      <sharedItems containsBlank="1" count="110">
        <s v="VANDERBILT MORTGAGE &amp; FINANCE INC"/>
        <s v="GREATER NEVADA MORTGAGE"/>
        <s v="PLAZA HOME MORTGAGE INC"/>
        <s v="AMERICA FIRST FEDERAL CREDIT UNION"/>
        <s v="GUILD MORTGAGE COMPANY"/>
        <s v="UNITED FEDERAL CREDIT UNION"/>
        <s v="INFINITY EQUITY GROUP LLC"/>
        <s v="US BANK NA"/>
        <s v="NATIONS LENDING CORP"/>
        <s v="CENTENNIAL BANK"/>
        <s v="CROSSCOUNTRY MORTGAGE LLC"/>
        <s v="HERITAGE BANK OF NEVADA; GLACIER BANK"/>
        <s v="HSKS LLC"/>
        <s v="PRIMARY RESIDENTIAL MORTGAGE INC"/>
        <s v="MASON MCDUFFIE MORTGAGE CORP"/>
        <s v="CANOPY MORTGAGE LLC"/>
        <s v="GREATER NEVADA CREDIT UNION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BAY EQUITY LLC" u="1"/>
        <s v="NEVADA STATE DEVELOPMENT CORPORATION" u="1"/>
        <s v="JPMORGAN CHASE BANK NA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x v="0"/>
    <s v="CAL"/>
    <x v="0"/>
    <x v="0"/>
    <x v="0"/>
    <n v="684684"/>
    <n v="524950"/>
    <x v="0"/>
    <s v="YES"/>
    <d v="2024-08-09T00:00:00"/>
  </r>
  <r>
    <x v="0"/>
    <s v="CAL"/>
    <x v="0"/>
    <x v="0"/>
    <x v="0"/>
    <n v="685476"/>
    <n v="468701"/>
    <x v="0"/>
    <s v="YES"/>
    <d v="2024-08-28T00:00:00"/>
  </r>
  <r>
    <x v="0"/>
    <s v="CAL"/>
    <x v="0"/>
    <x v="0"/>
    <x v="0"/>
    <n v="685472"/>
    <n v="580000"/>
    <x v="0"/>
    <s v="YES"/>
    <d v="2024-08-28T00:00:00"/>
  </r>
  <r>
    <x v="0"/>
    <s v="CAL"/>
    <x v="0"/>
    <x v="0"/>
    <x v="0"/>
    <n v="684476"/>
    <n v="520000"/>
    <x v="0"/>
    <s v="YES"/>
    <d v="2024-08-05T00:00:00"/>
  </r>
  <r>
    <x v="0"/>
    <s v="CAL"/>
    <x v="0"/>
    <x v="0"/>
    <x v="0"/>
    <n v="685579"/>
    <n v="419950"/>
    <x v="0"/>
    <s v="YES"/>
    <d v="2024-08-29T00:00:00"/>
  </r>
  <r>
    <x v="0"/>
    <s v="CAL"/>
    <x v="0"/>
    <x v="0"/>
    <x v="0"/>
    <n v="685425"/>
    <n v="559950"/>
    <x v="0"/>
    <s v="YES"/>
    <d v="2024-08-27T00:00:00"/>
  </r>
  <r>
    <x v="0"/>
    <s v="CAL"/>
    <x v="0"/>
    <x v="0"/>
    <x v="0"/>
    <n v="685490"/>
    <n v="574950"/>
    <x v="0"/>
    <s v="YES"/>
    <d v="2024-08-28T00:00:00"/>
  </r>
  <r>
    <x v="0"/>
    <s v="CAL"/>
    <x v="0"/>
    <x v="0"/>
    <x v="0"/>
    <n v="684747"/>
    <n v="620000"/>
    <x v="1"/>
    <s v="YES"/>
    <d v="2024-08-12T00:00:00"/>
  </r>
  <r>
    <x v="0"/>
    <s v="CAL"/>
    <x v="0"/>
    <x v="0"/>
    <x v="0"/>
    <n v="685652"/>
    <n v="590625"/>
    <x v="0"/>
    <s v="YES"/>
    <d v="2024-08-30T00:00:00"/>
  </r>
  <r>
    <x v="0"/>
    <s v="CAL"/>
    <x v="0"/>
    <x v="0"/>
    <x v="0"/>
    <n v="685175"/>
    <n v="525950"/>
    <x v="0"/>
    <s v="YES"/>
    <d v="2024-08-22T00:00:00"/>
  </r>
  <r>
    <x v="0"/>
    <s v="CAL"/>
    <x v="0"/>
    <x v="0"/>
    <x v="0"/>
    <n v="685653"/>
    <n v="578340"/>
    <x v="0"/>
    <s v="YES"/>
    <d v="2024-08-30T00:00:00"/>
  </r>
  <r>
    <x v="1"/>
    <s v="CT"/>
    <x v="1"/>
    <x v="1"/>
    <x v="0"/>
    <n v="685005"/>
    <n v="300000"/>
    <x v="1"/>
    <s v="YES"/>
    <d v="2024-08-19T00:00:00"/>
  </r>
  <r>
    <x v="1"/>
    <s v="CT"/>
    <x v="1"/>
    <x v="2"/>
    <x v="1"/>
    <n v="685683"/>
    <n v="285000"/>
    <x v="1"/>
    <s v="YES"/>
    <d v="2024-08-30T00:00:00"/>
  </r>
  <r>
    <x v="1"/>
    <s v="CT"/>
    <x v="1"/>
    <x v="1"/>
    <x v="0"/>
    <n v="685679"/>
    <n v="370500"/>
    <x v="1"/>
    <s v="YES"/>
    <d v="2024-08-30T00:00:00"/>
  </r>
  <r>
    <x v="1"/>
    <s v="CT"/>
    <x v="1"/>
    <x v="3"/>
    <x v="0"/>
    <n v="684487"/>
    <n v="277500"/>
    <x v="1"/>
    <s v="YES"/>
    <d v="2024-08-05T00:00:00"/>
  </r>
  <r>
    <x v="1"/>
    <s v="CT"/>
    <x v="1"/>
    <x v="2"/>
    <x v="1"/>
    <n v="685550"/>
    <n v="295000"/>
    <x v="1"/>
    <s v="YES"/>
    <d v="2024-08-29T00:00:00"/>
  </r>
  <r>
    <x v="1"/>
    <s v="CT"/>
    <x v="1"/>
    <x v="2"/>
    <x v="2"/>
    <n v="684951"/>
    <n v="21500"/>
    <x v="1"/>
    <s v="YES"/>
    <d v="2024-08-19T00:00:00"/>
  </r>
  <r>
    <x v="1"/>
    <s v="CT"/>
    <x v="2"/>
    <x v="4"/>
    <x v="1"/>
    <n v="685568"/>
    <n v="305000"/>
    <x v="1"/>
    <s v="YES"/>
    <d v="2024-08-29T00:00:00"/>
  </r>
  <r>
    <x v="1"/>
    <s v="CT"/>
    <x v="1"/>
    <x v="2"/>
    <x v="2"/>
    <n v="684912"/>
    <n v="21500"/>
    <x v="1"/>
    <s v="YES"/>
    <d v="2024-08-16T00:00:00"/>
  </r>
  <r>
    <x v="1"/>
    <s v="CT"/>
    <x v="1"/>
    <x v="2"/>
    <x v="0"/>
    <n v="685008"/>
    <n v="505000"/>
    <x v="1"/>
    <s v="YES"/>
    <d v="2024-08-20T00:00:00"/>
  </r>
  <r>
    <x v="1"/>
    <s v="CT"/>
    <x v="2"/>
    <x v="3"/>
    <x v="1"/>
    <n v="685594"/>
    <n v="182500"/>
    <x v="1"/>
    <s v="YES"/>
    <d v="2024-08-29T00:00:00"/>
  </r>
  <r>
    <x v="1"/>
    <s v="CT"/>
    <x v="1"/>
    <x v="2"/>
    <x v="0"/>
    <n v="684889"/>
    <n v="487500"/>
    <x v="1"/>
    <s v="YES"/>
    <d v="2024-08-15T00:00:00"/>
  </r>
  <r>
    <x v="1"/>
    <s v="CT"/>
    <x v="2"/>
    <x v="4"/>
    <x v="0"/>
    <n v="684597"/>
    <n v="357400"/>
    <x v="1"/>
    <s v="YES"/>
    <d v="2024-08-07T00:00:00"/>
  </r>
  <r>
    <x v="1"/>
    <s v="CT"/>
    <x v="1"/>
    <x v="5"/>
    <x v="0"/>
    <n v="684712"/>
    <n v="469900"/>
    <x v="1"/>
    <s v="YES"/>
    <d v="2024-08-12T00:00:00"/>
  </r>
  <r>
    <x v="1"/>
    <s v="CT"/>
    <x v="1"/>
    <x v="3"/>
    <x v="0"/>
    <n v="685235"/>
    <n v="392000"/>
    <x v="1"/>
    <s v="YES"/>
    <d v="2024-08-23T00:00:00"/>
  </r>
  <r>
    <x v="1"/>
    <s v="CT"/>
    <x v="2"/>
    <x v="4"/>
    <x v="0"/>
    <n v="684956"/>
    <n v="407000"/>
    <x v="1"/>
    <s v="YES"/>
    <d v="2024-08-19T00:00:00"/>
  </r>
  <r>
    <x v="1"/>
    <s v="CT"/>
    <x v="1"/>
    <x v="2"/>
    <x v="2"/>
    <n v="685219"/>
    <n v="42000"/>
    <x v="1"/>
    <s v="YES"/>
    <d v="2024-08-23T00:00:00"/>
  </r>
  <r>
    <x v="2"/>
    <s v="FA"/>
    <x v="3"/>
    <x v="6"/>
    <x v="2"/>
    <n v="685234"/>
    <n v="6000000"/>
    <x v="1"/>
    <s v="YES"/>
    <d v="2024-08-23T00:00:00"/>
  </r>
  <r>
    <x v="2"/>
    <s v="FA"/>
    <x v="4"/>
    <x v="7"/>
    <x v="2"/>
    <n v="684913"/>
    <n v="130000"/>
    <x v="1"/>
    <s v="YES"/>
    <d v="2024-08-16T00:00:00"/>
  </r>
  <r>
    <x v="2"/>
    <s v="FA"/>
    <x v="3"/>
    <x v="8"/>
    <x v="2"/>
    <n v="684915"/>
    <n v="41085.870000000003"/>
    <x v="1"/>
    <s v="YES"/>
    <d v="2024-08-16T00:00:00"/>
  </r>
  <r>
    <x v="2"/>
    <s v="FA"/>
    <x v="4"/>
    <x v="7"/>
    <x v="2"/>
    <n v="685692"/>
    <n v="170000"/>
    <x v="1"/>
    <s v="YES"/>
    <d v="2024-08-30T00:00:00"/>
  </r>
  <r>
    <x v="2"/>
    <s v="FA"/>
    <x v="2"/>
    <x v="9"/>
    <x v="0"/>
    <n v="684708"/>
    <n v="495000"/>
    <x v="1"/>
    <s v="YES"/>
    <d v="2024-08-12T00:00:00"/>
  </r>
  <r>
    <x v="2"/>
    <s v="FA"/>
    <x v="4"/>
    <x v="7"/>
    <x v="0"/>
    <n v="685655"/>
    <n v="815000"/>
    <x v="1"/>
    <s v="YES"/>
    <d v="2024-08-30T00:00:00"/>
  </r>
  <r>
    <x v="2"/>
    <s v="FA"/>
    <x v="2"/>
    <x v="9"/>
    <x v="0"/>
    <n v="685586"/>
    <n v="375000"/>
    <x v="1"/>
    <s v="YES"/>
    <d v="2024-08-29T00:00:00"/>
  </r>
  <r>
    <x v="2"/>
    <s v="FA"/>
    <x v="3"/>
    <x v="6"/>
    <x v="3"/>
    <n v="685673"/>
    <n v="1600000"/>
    <x v="1"/>
    <s v="YES"/>
    <d v="2024-08-30T00:00:00"/>
  </r>
  <r>
    <x v="3"/>
    <s v="FC"/>
    <x v="1"/>
    <x v="10"/>
    <x v="0"/>
    <n v="684775"/>
    <n v="385000"/>
    <x v="1"/>
    <s v="YES"/>
    <d v="2024-08-13T00:00:00"/>
  </r>
  <r>
    <x v="3"/>
    <s v="FC"/>
    <x v="1"/>
    <x v="10"/>
    <x v="0"/>
    <n v="684833"/>
    <n v="624900"/>
    <x v="1"/>
    <s v="YES"/>
    <d v="2024-08-14T00:00:00"/>
  </r>
  <r>
    <x v="3"/>
    <s v="FC"/>
    <x v="1"/>
    <x v="10"/>
    <x v="0"/>
    <n v="684588"/>
    <n v="375000"/>
    <x v="1"/>
    <s v="YES"/>
    <d v="2024-08-07T00:00:00"/>
  </r>
  <r>
    <x v="3"/>
    <s v="FC"/>
    <x v="5"/>
    <x v="11"/>
    <x v="1"/>
    <n v="684853"/>
    <n v="440000"/>
    <x v="1"/>
    <s v="YES"/>
    <d v="2024-08-15T00:00:00"/>
  </r>
  <r>
    <x v="3"/>
    <s v="FC"/>
    <x v="1"/>
    <x v="10"/>
    <x v="2"/>
    <n v="685364"/>
    <n v="20000"/>
    <x v="1"/>
    <s v="YES"/>
    <d v="2024-08-27T00:00:00"/>
  </r>
  <r>
    <x v="3"/>
    <s v="FC"/>
    <x v="5"/>
    <x v="11"/>
    <x v="0"/>
    <n v="684857"/>
    <n v="525000"/>
    <x v="1"/>
    <s v="YES"/>
    <d v="2024-08-15T00:00:00"/>
  </r>
  <r>
    <x v="3"/>
    <s v="FC"/>
    <x v="1"/>
    <x v="10"/>
    <x v="2"/>
    <n v="684866"/>
    <n v="55000"/>
    <x v="1"/>
    <s v="YES"/>
    <d v="2024-08-15T00:00:00"/>
  </r>
  <r>
    <x v="3"/>
    <s v="FC"/>
    <x v="6"/>
    <x v="12"/>
    <x v="0"/>
    <n v="685493"/>
    <n v="554000"/>
    <x v="1"/>
    <s v="YES"/>
    <d v="2024-08-28T00:00:00"/>
  </r>
  <r>
    <x v="3"/>
    <s v="FC"/>
    <x v="7"/>
    <x v="13"/>
    <x v="0"/>
    <n v="684826"/>
    <n v="370000"/>
    <x v="1"/>
    <s v="YES"/>
    <d v="2024-08-14T00:00:00"/>
  </r>
  <r>
    <x v="3"/>
    <s v="FC"/>
    <x v="7"/>
    <x v="14"/>
    <x v="0"/>
    <n v="685608"/>
    <n v="478990"/>
    <x v="0"/>
    <s v="YES"/>
    <d v="2024-08-30T00:00:00"/>
  </r>
  <r>
    <x v="3"/>
    <s v="FC"/>
    <x v="7"/>
    <x v="14"/>
    <x v="0"/>
    <n v="685461"/>
    <n v="461895"/>
    <x v="0"/>
    <s v="YES"/>
    <d v="2024-08-28T00:00:00"/>
  </r>
  <r>
    <x v="3"/>
    <s v="FC"/>
    <x v="7"/>
    <x v="15"/>
    <x v="0"/>
    <n v="684893"/>
    <n v="375000"/>
    <x v="1"/>
    <s v="YES"/>
    <d v="2024-08-15T00:00:00"/>
  </r>
  <r>
    <x v="3"/>
    <s v="FC"/>
    <x v="8"/>
    <x v="16"/>
    <x v="0"/>
    <n v="684548"/>
    <n v="447500"/>
    <x v="1"/>
    <s v="YES"/>
    <d v="2024-08-06T00:00:00"/>
  </r>
  <r>
    <x v="3"/>
    <s v="FC"/>
    <x v="1"/>
    <x v="10"/>
    <x v="0"/>
    <n v="684896"/>
    <n v="395000"/>
    <x v="1"/>
    <s v="YES"/>
    <d v="2024-08-15T00:00:00"/>
  </r>
  <r>
    <x v="3"/>
    <s v="FC"/>
    <x v="5"/>
    <x v="11"/>
    <x v="2"/>
    <n v="684900"/>
    <n v="1400000"/>
    <x v="1"/>
    <s v="YES"/>
    <d v="2024-08-15T00:00:00"/>
  </r>
  <r>
    <x v="3"/>
    <s v="FC"/>
    <x v="9"/>
    <x v="17"/>
    <x v="2"/>
    <n v="684554"/>
    <n v="80000"/>
    <x v="1"/>
    <s v="YES"/>
    <d v="2024-08-06T00:00:00"/>
  </r>
  <r>
    <x v="3"/>
    <s v="FC"/>
    <x v="9"/>
    <x v="17"/>
    <x v="0"/>
    <n v="685637"/>
    <n v="472000"/>
    <x v="1"/>
    <s v="YES"/>
    <d v="2024-08-30T00:00:00"/>
  </r>
  <r>
    <x v="3"/>
    <s v="FC"/>
    <x v="9"/>
    <x v="17"/>
    <x v="0"/>
    <n v="684922"/>
    <n v="329000"/>
    <x v="1"/>
    <s v="YES"/>
    <d v="2024-08-16T00:00:00"/>
  </r>
  <r>
    <x v="3"/>
    <s v="FC"/>
    <x v="7"/>
    <x v="14"/>
    <x v="0"/>
    <n v="684650"/>
    <n v="568888"/>
    <x v="0"/>
    <s v="YES"/>
    <d v="2024-08-08T00:00:00"/>
  </r>
  <r>
    <x v="3"/>
    <s v="FC"/>
    <x v="7"/>
    <x v="18"/>
    <x v="0"/>
    <n v="684963"/>
    <n v="375000"/>
    <x v="1"/>
    <s v="YES"/>
    <d v="2024-08-19T00:00:00"/>
  </r>
  <r>
    <x v="3"/>
    <s v="FC"/>
    <x v="9"/>
    <x v="17"/>
    <x v="0"/>
    <n v="684569"/>
    <n v="328000"/>
    <x v="1"/>
    <s v="YES"/>
    <d v="2024-08-06T00:00:00"/>
  </r>
  <r>
    <x v="3"/>
    <s v="FC"/>
    <x v="1"/>
    <x v="10"/>
    <x v="0"/>
    <n v="684810"/>
    <n v="465000"/>
    <x v="1"/>
    <s v="YES"/>
    <d v="2024-08-13T00:00:00"/>
  </r>
  <r>
    <x v="3"/>
    <s v="FC"/>
    <x v="6"/>
    <x v="12"/>
    <x v="2"/>
    <n v="684432"/>
    <n v="75000"/>
    <x v="1"/>
    <s v="YES"/>
    <d v="2024-08-02T00:00:00"/>
  </r>
  <r>
    <x v="3"/>
    <s v="FC"/>
    <x v="1"/>
    <x v="10"/>
    <x v="2"/>
    <n v="684437"/>
    <n v="37000"/>
    <x v="1"/>
    <s v="YES"/>
    <d v="2024-08-02T00:00:00"/>
  </r>
  <r>
    <x v="3"/>
    <s v="FC"/>
    <x v="7"/>
    <x v="14"/>
    <x v="0"/>
    <n v="685517"/>
    <n v="570992"/>
    <x v="0"/>
    <s v="YES"/>
    <d v="2024-08-29T00:00:00"/>
  </r>
  <r>
    <x v="3"/>
    <s v="FC"/>
    <x v="7"/>
    <x v="13"/>
    <x v="0"/>
    <n v="684439"/>
    <n v="420000"/>
    <x v="1"/>
    <s v="YES"/>
    <d v="2024-08-02T00:00:00"/>
  </r>
  <r>
    <x v="3"/>
    <s v="FC"/>
    <x v="9"/>
    <x v="17"/>
    <x v="0"/>
    <n v="685464"/>
    <n v="408000"/>
    <x v="1"/>
    <s v="YES"/>
    <d v="2024-08-28T00:00:00"/>
  </r>
  <r>
    <x v="3"/>
    <s v="FC"/>
    <x v="9"/>
    <x v="17"/>
    <x v="0"/>
    <n v="684440"/>
    <n v="338000"/>
    <x v="1"/>
    <s v="YES"/>
    <d v="2024-08-02T00:00:00"/>
  </r>
  <r>
    <x v="3"/>
    <s v="FC"/>
    <x v="6"/>
    <x v="12"/>
    <x v="1"/>
    <n v="685112"/>
    <n v="300000"/>
    <x v="1"/>
    <s v="YES"/>
    <d v="2024-08-21T00:00:00"/>
  </r>
  <r>
    <x v="3"/>
    <s v="FC"/>
    <x v="10"/>
    <x v="19"/>
    <x v="0"/>
    <n v="685276"/>
    <n v="364000"/>
    <x v="1"/>
    <s v="YES"/>
    <d v="2024-08-26T00:00:00"/>
  </r>
  <r>
    <x v="3"/>
    <s v="FC"/>
    <x v="7"/>
    <x v="15"/>
    <x v="0"/>
    <n v="684453"/>
    <n v="618500"/>
    <x v="1"/>
    <s v="YES"/>
    <d v="2024-08-02T00:00:00"/>
  </r>
  <r>
    <x v="3"/>
    <s v="FC"/>
    <x v="1"/>
    <x v="10"/>
    <x v="2"/>
    <n v="685190"/>
    <n v="165000"/>
    <x v="1"/>
    <s v="YES"/>
    <d v="2024-08-22T00:00:00"/>
  </r>
  <r>
    <x v="3"/>
    <s v="FC"/>
    <x v="1"/>
    <x v="10"/>
    <x v="0"/>
    <n v="685131"/>
    <n v="457000"/>
    <x v="1"/>
    <s v="YES"/>
    <d v="2024-08-21T00:00:00"/>
  </r>
  <r>
    <x v="3"/>
    <s v="FC"/>
    <x v="7"/>
    <x v="13"/>
    <x v="0"/>
    <n v="684945"/>
    <n v="515000"/>
    <x v="1"/>
    <s v="YES"/>
    <d v="2024-08-16T00:00:00"/>
  </r>
  <r>
    <x v="3"/>
    <s v="FC"/>
    <x v="9"/>
    <x v="17"/>
    <x v="0"/>
    <n v="684628"/>
    <n v="357000"/>
    <x v="1"/>
    <s v="YES"/>
    <d v="2024-08-08T00:00:00"/>
  </r>
  <r>
    <x v="3"/>
    <s v="FC"/>
    <x v="6"/>
    <x v="12"/>
    <x v="2"/>
    <n v="685143"/>
    <n v="50000"/>
    <x v="1"/>
    <s v="YES"/>
    <d v="2024-08-21T00:00:00"/>
  </r>
  <r>
    <x v="3"/>
    <s v="FC"/>
    <x v="9"/>
    <x v="17"/>
    <x v="1"/>
    <n v="684385"/>
    <n v="260000"/>
    <x v="1"/>
    <s v="YES"/>
    <d v="2024-08-01T00:00:00"/>
  </r>
  <r>
    <x v="3"/>
    <s v="FC"/>
    <x v="9"/>
    <x v="17"/>
    <x v="0"/>
    <n v="685172"/>
    <n v="496000"/>
    <x v="1"/>
    <s v="YES"/>
    <d v="2024-08-22T00:00:00"/>
  </r>
  <r>
    <x v="3"/>
    <s v="FC"/>
    <x v="6"/>
    <x v="12"/>
    <x v="0"/>
    <n v="684818"/>
    <n v="355000"/>
    <x v="1"/>
    <s v="YES"/>
    <d v="2024-08-13T00:00:00"/>
  </r>
  <r>
    <x v="3"/>
    <s v="FC"/>
    <x v="9"/>
    <x v="17"/>
    <x v="0"/>
    <n v="685240"/>
    <n v="383000"/>
    <x v="1"/>
    <s v="YES"/>
    <d v="2024-08-23T00:00:00"/>
  </r>
  <r>
    <x v="3"/>
    <s v="FC"/>
    <x v="1"/>
    <x v="10"/>
    <x v="0"/>
    <n v="685141"/>
    <n v="419000"/>
    <x v="1"/>
    <s v="YES"/>
    <d v="2024-08-21T00:00:00"/>
  </r>
  <r>
    <x v="3"/>
    <s v="FC"/>
    <x v="9"/>
    <x v="17"/>
    <x v="1"/>
    <n v="685563"/>
    <n v="440000"/>
    <x v="1"/>
    <s v="YES"/>
    <d v="2024-08-29T00:00:00"/>
  </r>
  <r>
    <x v="3"/>
    <s v="FC"/>
    <x v="6"/>
    <x v="12"/>
    <x v="0"/>
    <n v="684458"/>
    <n v="370000"/>
    <x v="1"/>
    <s v="YES"/>
    <d v="2024-08-02T00:00:00"/>
  </r>
  <r>
    <x v="4"/>
    <s v="LT"/>
    <x v="11"/>
    <x v="20"/>
    <x v="2"/>
    <n v="684981"/>
    <n v="11000"/>
    <x v="1"/>
    <s v="YES"/>
    <d v="2024-08-19T00:00:00"/>
  </r>
  <r>
    <x v="4"/>
    <s v="LT"/>
    <x v="11"/>
    <x v="20"/>
    <x v="0"/>
    <n v="684815"/>
    <n v="950000"/>
    <x v="1"/>
    <s v="YES"/>
    <d v="2024-08-13T00:00:00"/>
  </r>
  <r>
    <x v="4"/>
    <s v="LT"/>
    <x v="11"/>
    <x v="20"/>
    <x v="0"/>
    <n v="684990"/>
    <n v="470000"/>
    <x v="1"/>
    <s v="YES"/>
    <d v="2024-08-19T00:00:00"/>
  </r>
  <r>
    <x v="4"/>
    <s v="LT"/>
    <x v="11"/>
    <x v="20"/>
    <x v="2"/>
    <n v="685302"/>
    <n v="23000"/>
    <x v="1"/>
    <s v="YES"/>
    <d v="2024-08-26T00:00:00"/>
  </r>
  <r>
    <x v="4"/>
    <s v="LT"/>
    <x v="11"/>
    <x v="20"/>
    <x v="1"/>
    <n v="684752"/>
    <n v="390000"/>
    <x v="1"/>
    <s v="YES"/>
    <d v="2024-08-12T00:00:00"/>
  </r>
  <r>
    <x v="5"/>
    <s v="SIG"/>
    <x v="1"/>
    <x v="21"/>
    <x v="2"/>
    <n v="685029"/>
    <n v="15000"/>
    <x v="1"/>
    <s v="YES"/>
    <d v="2024-08-20T00:00:00"/>
  </r>
  <r>
    <x v="5"/>
    <s v="SIG"/>
    <x v="12"/>
    <x v="22"/>
    <x v="0"/>
    <n v="684556"/>
    <n v="423000"/>
    <x v="1"/>
    <s v="YES"/>
    <d v="2024-08-06T00:00:00"/>
  </r>
  <r>
    <x v="6"/>
    <s v="ST"/>
    <x v="13"/>
    <x v="23"/>
    <x v="3"/>
    <n v="685011"/>
    <n v="175000"/>
    <x v="1"/>
    <s v="YES"/>
    <d v="2024-08-20T00:00:00"/>
  </r>
  <r>
    <x v="6"/>
    <s v="ST"/>
    <x v="2"/>
    <x v="24"/>
    <x v="1"/>
    <n v="684693"/>
    <n v="394000"/>
    <x v="1"/>
    <s v="YES"/>
    <d v="2024-08-09T00:00:00"/>
  </r>
  <r>
    <x v="6"/>
    <s v="ST"/>
    <x v="13"/>
    <x v="23"/>
    <x v="2"/>
    <n v="684879"/>
    <n v="45000"/>
    <x v="1"/>
    <s v="YES"/>
    <d v="2024-08-15T00:00:00"/>
  </r>
  <r>
    <x v="6"/>
    <s v="ST"/>
    <x v="2"/>
    <x v="24"/>
    <x v="0"/>
    <n v="684443"/>
    <n v="350000"/>
    <x v="1"/>
    <s v="YES"/>
    <d v="2024-08-02T00:00:00"/>
  </r>
  <r>
    <x v="6"/>
    <s v="ST"/>
    <x v="2"/>
    <x v="24"/>
    <x v="0"/>
    <n v="684461"/>
    <n v="312000"/>
    <x v="1"/>
    <s v="YES"/>
    <d v="2024-08-02T00:00:00"/>
  </r>
  <r>
    <x v="6"/>
    <s v="ST"/>
    <x v="8"/>
    <x v="25"/>
    <x v="0"/>
    <n v="684481"/>
    <n v="325000"/>
    <x v="1"/>
    <s v="YES"/>
    <d v="2024-08-05T00:00:00"/>
  </r>
  <r>
    <x v="6"/>
    <s v="ST"/>
    <x v="11"/>
    <x v="26"/>
    <x v="0"/>
    <n v="684484"/>
    <n v="384000"/>
    <x v="1"/>
    <s v="YES"/>
    <d v="2024-08-05T00:00:00"/>
  </r>
  <r>
    <x v="6"/>
    <s v="ST"/>
    <x v="9"/>
    <x v="27"/>
    <x v="2"/>
    <n v="684498"/>
    <n v="68000"/>
    <x v="1"/>
    <s v="YES"/>
    <d v="2024-08-05T00:00:00"/>
  </r>
  <r>
    <x v="6"/>
    <s v="ST"/>
    <x v="2"/>
    <x v="24"/>
    <x v="0"/>
    <n v="684535"/>
    <n v="235000"/>
    <x v="1"/>
    <s v="YES"/>
    <d v="2024-08-05T00:00:00"/>
  </r>
  <r>
    <x v="6"/>
    <s v="ST"/>
    <x v="2"/>
    <x v="28"/>
    <x v="0"/>
    <n v="684881"/>
    <n v="415000"/>
    <x v="1"/>
    <s v="YES"/>
    <d v="2024-08-15T00:00:00"/>
  </r>
  <r>
    <x v="6"/>
    <s v="ST"/>
    <x v="2"/>
    <x v="24"/>
    <x v="0"/>
    <n v="684847"/>
    <n v="565000"/>
    <x v="1"/>
    <s v="YES"/>
    <d v="2024-08-14T00:00:00"/>
  </r>
  <r>
    <x v="6"/>
    <s v="ST"/>
    <x v="8"/>
    <x v="25"/>
    <x v="0"/>
    <n v="684709"/>
    <n v="100000"/>
    <x v="1"/>
    <s v="YES"/>
    <d v="2024-08-12T00:00:00"/>
  </r>
  <r>
    <x v="6"/>
    <s v="ST"/>
    <x v="2"/>
    <x v="24"/>
    <x v="0"/>
    <n v="684944"/>
    <n v="287500"/>
    <x v="1"/>
    <s v="YES"/>
    <d v="2024-08-16T00:00:00"/>
  </r>
  <r>
    <x v="6"/>
    <s v="ST"/>
    <x v="2"/>
    <x v="29"/>
    <x v="0"/>
    <n v="684933"/>
    <n v="170000"/>
    <x v="1"/>
    <s v="YES"/>
    <d v="2024-08-16T00:00:00"/>
  </r>
  <r>
    <x v="6"/>
    <s v="ST"/>
    <x v="2"/>
    <x v="24"/>
    <x v="0"/>
    <n v="684929"/>
    <n v="398000"/>
    <x v="1"/>
    <s v="YES"/>
    <d v="2024-08-16T00:00:00"/>
  </r>
  <r>
    <x v="6"/>
    <s v="ST"/>
    <x v="2"/>
    <x v="24"/>
    <x v="0"/>
    <n v="684927"/>
    <n v="310000"/>
    <x v="1"/>
    <s v="YES"/>
    <d v="2024-08-16T00:00:00"/>
  </r>
  <r>
    <x v="6"/>
    <s v="ST"/>
    <x v="9"/>
    <x v="27"/>
    <x v="0"/>
    <n v="684728"/>
    <n v="354000"/>
    <x v="1"/>
    <s v="YES"/>
    <d v="2024-08-12T00:00:00"/>
  </r>
  <r>
    <x v="6"/>
    <s v="ST"/>
    <x v="13"/>
    <x v="23"/>
    <x v="0"/>
    <n v="684965"/>
    <n v="325000"/>
    <x v="1"/>
    <s v="YES"/>
    <d v="2024-08-19T00:00:00"/>
  </r>
  <r>
    <x v="6"/>
    <s v="ST"/>
    <x v="13"/>
    <x v="23"/>
    <x v="1"/>
    <n v="684806"/>
    <n v="254000"/>
    <x v="1"/>
    <s v="YES"/>
    <d v="2024-08-13T00:00:00"/>
  </r>
  <r>
    <x v="6"/>
    <s v="ST"/>
    <x v="14"/>
    <x v="30"/>
    <x v="0"/>
    <n v="685254"/>
    <n v="427000"/>
    <x v="1"/>
    <s v="YES"/>
    <d v="2024-08-23T00:00:00"/>
  </r>
  <r>
    <x v="6"/>
    <s v="ST"/>
    <x v="2"/>
    <x v="24"/>
    <x v="0"/>
    <n v="685437"/>
    <n v="50000"/>
    <x v="1"/>
    <s v="YES"/>
    <d v="2024-08-27T00:00:00"/>
  </r>
  <r>
    <x v="6"/>
    <s v="ST"/>
    <x v="9"/>
    <x v="27"/>
    <x v="0"/>
    <n v="685457"/>
    <n v="322500"/>
    <x v="1"/>
    <s v="YES"/>
    <d v="2024-08-28T00:00:00"/>
  </r>
  <r>
    <x v="6"/>
    <s v="ST"/>
    <x v="9"/>
    <x v="27"/>
    <x v="0"/>
    <n v="685225"/>
    <n v="310000"/>
    <x v="1"/>
    <s v="YES"/>
    <d v="2024-08-23T00:00:00"/>
  </r>
  <r>
    <x v="6"/>
    <s v="ST"/>
    <x v="13"/>
    <x v="23"/>
    <x v="1"/>
    <n v="685648"/>
    <n v="150000"/>
    <x v="1"/>
    <s v="YES"/>
    <d v="2024-08-30T00:00:00"/>
  </r>
  <r>
    <x v="6"/>
    <s v="ST"/>
    <x v="14"/>
    <x v="31"/>
    <x v="0"/>
    <n v="685040"/>
    <n v="100000"/>
    <x v="1"/>
    <s v="YES"/>
    <d v="2024-08-20T00:00:00"/>
  </r>
  <r>
    <x v="6"/>
    <s v="ST"/>
    <x v="13"/>
    <x v="23"/>
    <x v="0"/>
    <n v="685662"/>
    <n v="345000"/>
    <x v="1"/>
    <s v="YES"/>
    <d v="2024-08-30T00:00:00"/>
  </r>
  <r>
    <x v="6"/>
    <s v="ST"/>
    <x v="9"/>
    <x v="27"/>
    <x v="3"/>
    <n v="685249"/>
    <n v="285000"/>
    <x v="1"/>
    <s v="YES"/>
    <d v="2024-08-23T00:00:00"/>
  </r>
  <r>
    <x v="6"/>
    <s v="ST"/>
    <x v="9"/>
    <x v="27"/>
    <x v="3"/>
    <n v="685250"/>
    <n v="285000"/>
    <x v="1"/>
    <s v="YES"/>
    <d v="2024-08-23T00:00:00"/>
  </r>
  <r>
    <x v="6"/>
    <s v="ST"/>
    <x v="8"/>
    <x v="25"/>
    <x v="2"/>
    <n v="685433"/>
    <n v="20000"/>
    <x v="1"/>
    <s v="YES"/>
    <d v="2024-08-27T00:00:00"/>
  </r>
  <r>
    <x v="6"/>
    <s v="ST"/>
    <x v="9"/>
    <x v="27"/>
    <x v="3"/>
    <n v="685253"/>
    <n v="285000"/>
    <x v="1"/>
    <s v="YES"/>
    <d v="2024-08-23T00:00:00"/>
  </r>
  <r>
    <x v="6"/>
    <s v="ST"/>
    <x v="9"/>
    <x v="27"/>
    <x v="0"/>
    <n v="685211"/>
    <n v="415000"/>
    <x v="1"/>
    <s v="YES"/>
    <d v="2024-08-23T00:00:00"/>
  </r>
  <r>
    <x v="6"/>
    <s v="ST"/>
    <x v="2"/>
    <x v="24"/>
    <x v="1"/>
    <n v="685261"/>
    <n v="285000"/>
    <x v="1"/>
    <s v="YES"/>
    <d v="2024-08-23T00:00:00"/>
  </r>
  <r>
    <x v="6"/>
    <s v="ST"/>
    <x v="11"/>
    <x v="30"/>
    <x v="2"/>
    <n v="685265"/>
    <n v="90000"/>
    <x v="1"/>
    <s v="YES"/>
    <d v="2024-08-23T00:00:00"/>
  </r>
  <r>
    <x v="6"/>
    <s v="ST"/>
    <x v="2"/>
    <x v="24"/>
    <x v="1"/>
    <n v="685312"/>
    <n v="274900"/>
    <x v="1"/>
    <s v="YES"/>
    <d v="2024-08-26T00:00:00"/>
  </r>
  <r>
    <x v="6"/>
    <s v="ST"/>
    <x v="2"/>
    <x v="30"/>
    <x v="0"/>
    <n v="685468"/>
    <n v="327546"/>
    <x v="1"/>
    <s v="YES"/>
    <d v="2024-08-28T00:00:00"/>
  </r>
  <r>
    <x v="6"/>
    <s v="ST"/>
    <x v="2"/>
    <x v="24"/>
    <x v="0"/>
    <n v="685496"/>
    <n v="390000"/>
    <x v="1"/>
    <s v="YES"/>
    <d v="2024-08-28T00:00:00"/>
  </r>
  <r>
    <x v="6"/>
    <s v="ST"/>
    <x v="9"/>
    <x v="27"/>
    <x v="2"/>
    <n v="685518"/>
    <n v="95000"/>
    <x v="1"/>
    <s v="YES"/>
    <d v="2024-08-29T00:00:00"/>
  </r>
  <r>
    <x v="6"/>
    <s v="ST"/>
    <x v="2"/>
    <x v="24"/>
    <x v="0"/>
    <n v="685554"/>
    <n v="360000"/>
    <x v="1"/>
    <s v="YES"/>
    <d v="2024-08-29T00:00:00"/>
  </r>
  <r>
    <x v="6"/>
    <s v="ST"/>
    <x v="9"/>
    <x v="27"/>
    <x v="2"/>
    <n v="685614"/>
    <n v="100000"/>
    <x v="1"/>
    <s v="YES"/>
    <d v="2024-08-30T00:00:00"/>
  </r>
  <r>
    <x v="6"/>
    <s v="ST"/>
    <x v="2"/>
    <x v="24"/>
    <x v="1"/>
    <n v="685658"/>
    <n v="344900"/>
    <x v="1"/>
    <s v="YES"/>
    <d v="2024-08-30T00:00:00"/>
  </r>
  <r>
    <x v="6"/>
    <s v="ST"/>
    <x v="9"/>
    <x v="27"/>
    <x v="3"/>
    <n v="685251"/>
    <n v="285000"/>
    <x v="1"/>
    <s v="YES"/>
    <d v="2024-08-23T00:00:00"/>
  </r>
  <r>
    <x v="6"/>
    <s v="ST"/>
    <x v="13"/>
    <x v="23"/>
    <x v="0"/>
    <n v="684682"/>
    <n v="368000"/>
    <x v="1"/>
    <s v="YES"/>
    <d v="2024-08-09T00:00:00"/>
  </r>
  <r>
    <x v="6"/>
    <s v="ST"/>
    <x v="2"/>
    <x v="24"/>
    <x v="1"/>
    <n v="684687"/>
    <n v="90000"/>
    <x v="1"/>
    <s v="YES"/>
    <d v="2024-08-09T00:00:00"/>
  </r>
  <r>
    <x v="6"/>
    <s v="ST"/>
    <x v="2"/>
    <x v="24"/>
    <x v="1"/>
    <n v="684575"/>
    <n v="339000"/>
    <x v="1"/>
    <s v="YES"/>
    <d v="2024-08-06T00:00:00"/>
  </r>
  <r>
    <x v="6"/>
    <s v="ST"/>
    <x v="2"/>
    <x v="24"/>
    <x v="1"/>
    <n v="684652"/>
    <n v="289900"/>
    <x v="1"/>
    <s v="YES"/>
    <d v="2024-08-08T00:00:00"/>
  </r>
  <r>
    <x v="6"/>
    <s v="ST"/>
    <x v="9"/>
    <x v="27"/>
    <x v="0"/>
    <n v="684560"/>
    <n v="449000"/>
    <x v="0"/>
    <s v="YES"/>
    <d v="2024-08-06T00:00:00"/>
  </r>
  <r>
    <x v="6"/>
    <s v="ST"/>
    <x v="2"/>
    <x v="24"/>
    <x v="1"/>
    <n v="685668"/>
    <n v="324900"/>
    <x v="1"/>
    <s v="YES"/>
    <d v="2024-08-30T00:00:00"/>
  </r>
  <r>
    <x v="6"/>
    <s v="ST"/>
    <x v="13"/>
    <x v="23"/>
    <x v="2"/>
    <n v="684664"/>
    <n v="150000"/>
    <x v="1"/>
    <s v="YES"/>
    <d v="2024-08-09T00:00:00"/>
  </r>
  <r>
    <x v="6"/>
    <s v="ST"/>
    <x v="2"/>
    <x v="24"/>
    <x v="0"/>
    <n v="685205"/>
    <n v="240000"/>
    <x v="1"/>
    <s v="YES"/>
    <d v="2024-08-22T00:00:00"/>
  </r>
  <r>
    <x v="6"/>
    <s v="ST"/>
    <x v="8"/>
    <x v="25"/>
    <x v="2"/>
    <n v="684677"/>
    <n v="169000"/>
    <x v="1"/>
    <s v="YES"/>
    <d v="2024-08-09T00:00:00"/>
  </r>
  <r>
    <x v="6"/>
    <s v="ST"/>
    <x v="2"/>
    <x v="24"/>
    <x v="0"/>
    <n v="684619"/>
    <n v="405000"/>
    <x v="1"/>
    <s v="YES"/>
    <d v="2024-08-07T00:00:00"/>
  </r>
  <r>
    <x v="6"/>
    <s v="ST"/>
    <x v="13"/>
    <x v="23"/>
    <x v="1"/>
    <n v="684680"/>
    <n v="377000"/>
    <x v="1"/>
    <s v="YES"/>
    <d v="2024-08-09T00:00:00"/>
  </r>
  <r>
    <x v="6"/>
    <s v="ST"/>
    <x v="9"/>
    <x v="27"/>
    <x v="0"/>
    <n v="684733"/>
    <n v="405000"/>
    <x v="1"/>
    <s v="YES"/>
    <d v="2024-08-12T00:00:00"/>
  </r>
  <r>
    <x v="6"/>
    <s v="ST"/>
    <x v="2"/>
    <x v="24"/>
    <x v="0"/>
    <n v="684773"/>
    <n v="400000"/>
    <x v="1"/>
    <s v="YES"/>
    <d v="2024-08-13T00:00:00"/>
  </r>
  <r>
    <x v="6"/>
    <s v="ST"/>
    <x v="11"/>
    <x v="32"/>
    <x v="0"/>
    <n v="684778"/>
    <n v="633650"/>
    <x v="1"/>
    <s v="YES"/>
    <d v="2024-08-13T00:00:00"/>
  </r>
  <r>
    <x v="6"/>
    <s v="ST"/>
    <x v="2"/>
    <x v="24"/>
    <x v="0"/>
    <n v="685194"/>
    <n v="457400"/>
    <x v="1"/>
    <s v="YES"/>
    <d v="2024-08-22T00:00:00"/>
  </r>
  <r>
    <x v="6"/>
    <s v="ST"/>
    <x v="14"/>
    <x v="31"/>
    <x v="0"/>
    <n v="685178"/>
    <n v="200000"/>
    <x v="1"/>
    <s v="YES"/>
    <d v="2024-08-22T00:00:00"/>
  </r>
  <r>
    <x v="6"/>
    <s v="ST"/>
    <x v="2"/>
    <x v="24"/>
    <x v="0"/>
    <n v="685677"/>
    <n v="399900"/>
    <x v="1"/>
    <s v="YES"/>
    <d v="2024-08-30T00:00:00"/>
  </r>
  <r>
    <x v="7"/>
    <s v="TI"/>
    <x v="9"/>
    <x v="33"/>
    <x v="0"/>
    <n v="685256"/>
    <n v="498000"/>
    <x v="1"/>
    <s v="YES"/>
    <d v="2024-08-23T00:00:00"/>
  </r>
  <r>
    <x v="7"/>
    <s v="TI"/>
    <x v="1"/>
    <x v="34"/>
    <x v="0"/>
    <n v="685610"/>
    <n v="399000"/>
    <x v="0"/>
    <s v="YES"/>
    <d v="2024-08-30T00:00:00"/>
  </r>
  <r>
    <x v="7"/>
    <s v="TI"/>
    <x v="11"/>
    <x v="35"/>
    <x v="0"/>
    <n v="684938"/>
    <n v="430000"/>
    <x v="1"/>
    <s v="YES"/>
    <d v="2024-08-16T00:00:00"/>
  </r>
  <r>
    <x v="7"/>
    <s v="TI"/>
    <x v="1"/>
    <x v="34"/>
    <x v="0"/>
    <n v="685524"/>
    <n v="439000"/>
    <x v="1"/>
    <s v="YES"/>
    <d v="2024-08-29T00:00:00"/>
  </r>
  <r>
    <x v="7"/>
    <s v="TI"/>
    <x v="1"/>
    <x v="34"/>
    <x v="0"/>
    <n v="685617"/>
    <n v="393900"/>
    <x v="0"/>
    <s v="YES"/>
    <d v="2024-08-30T00:00:00"/>
  </r>
  <r>
    <x v="7"/>
    <s v="TI"/>
    <x v="1"/>
    <x v="34"/>
    <x v="0"/>
    <n v="685575"/>
    <n v="382900"/>
    <x v="0"/>
    <s v="YES"/>
    <d v="2024-08-29T00:00:00"/>
  </r>
  <r>
    <x v="7"/>
    <s v="TI"/>
    <x v="1"/>
    <x v="34"/>
    <x v="0"/>
    <n v="685295"/>
    <n v="305000"/>
    <x v="1"/>
    <s v="YES"/>
    <d v="2024-08-26T00:00:00"/>
  </r>
  <r>
    <x v="7"/>
    <s v="TI"/>
    <x v="11"/>
    <x v="35"/>
    <x v="0"/>
    <n v="684447"/>
    <n v="330000"/>
    <x v="1"/>
    <s v="YES"/>
    <d v="2024-08-02T00:00:00"/>
  </r>
  <r>
    <x v="7"/>
    <s v="TI"/>
    <x v="1"/>
    <x v="34"/>
    <x v="0"/>
    <n v="684830"/>
    <n v="425000"/>
    <x v="1"/>
    <s v="YES"/>
    <d v="2024-08-14T00:00:00"/>
  </r>
  <r>
    <x v="7"/>
    <s v="TI"/>
    <x v="1"/>
    <x v="34"/>
    <x v="0"/>
    <n v="684655"/>
    <n v="359900"/>
    <x v="0"/>
    <s v="YES"/>
    <d v="2024-08-09T00:00:00"/>
  </r>
  <r>
    <x v="7"/>
    <s v="TI"/>
    <x v="1"/>
    <x v="34"/>
    <x v="2"/>
    <n v="684667"/>
    <n v="35000"/>
    <x v="1"/>
    <s v="YES"/>
    <d v="2024-08-09T00:00:00"/>
  </r>
  <r>
    <x v="7"/>
    <s v="TI"/>
    <x v="1"/>
    <x v="34"/>
    <x v="0"/>
    <n v="684627"/>
    <n v="972500"/>
    <x v="1"/>
    <s v="YES"/>
    <d v="2024-08-08T00:00:00"/>
  </r>
  <r>
    <x v="7"/>
    <s v="TI"/>
    <x v="15"/>
    <x v="36"/>
    <x v="0"/>
    <n v="684891"/>
    <n v="75000"/>
    <x v="1"/>
    <s v="YES"/>
    <d v="2024-08-15T00:00:00"/>
  </r>
  <r>
    <x v="7"/>
    <s v="TI"/>
    <x v="1"/>
    <x v="34"/>
    <x v="0"/>
    <n v="685230"/>
    <n v="393000"/>
    <x v="1"/>
    <s v="YES"/>
    <d v="2024-08-23T00:00:00"/>
  </r>
  <r>
    <x v="7"/>
    <s v="TI"/>
    <x v="1"/>
    <x v="34"/>
    <x v="0"/>
    <n v="684688"/>
    <n v="187500"/>
    <x v="1"/>
    <s v="YES"/>
    <d v="2024-08-09T00:00:00"/>
  </r>
  <r>
    <x v="7"/>
    <s v="TI"/>
    <x v="9"/>
    <x v="33"/>
    <x v="0"/>
    <n v="684845"/>
    <n v="305000"/>
    <x v="1"/>
    <s v="YES"/>
    <d v="2024-08-14T00:00:00"/>
  </r>
  <r>
    <x v="7"/>
    <s v="TI"/>
    <x v="2"/>
    <x v="37"/>
    <x v="0"/>
    <n v="685319"/>
    <n v="430000"/>
    <x v="1"/>
    <s v="YES"/>
    <d v="2024-08-26T00:00:00"/>
  </r>
  <r>
    <x v="7"/>
    <s v="TI"/>
    <x v="9"/>
    <x v="33"/>
    <x v="0"/>
    <n v="685264"/>
    <n v="345000"/>
    <x v="1"/>
    <s v="YES"/>
    <d v="2024-08-23T00:00:00"/>
  </r>
  <r>
    <x v="8"/>
    <s v="TT"/>
    <x v="16"/>
    <x v="30"/>
    <x v="0"/>
    <n v="685629"/>
    <n v="297000"/>
    <x v="1"/>
    <s v="YES"/>
    <d v="2024-08-30T00:00:00"/>
  </r>
  <r>
    <x v="8"/>
    <s v="TT"/>
    <x v="4"/>
    <x v="38"/>
    <x v="0"/>
    <n v="685227"/>
    <n v="480000"/>
    <x v="1"/>
    <s v="YES"/>
    <d v="2024-08-23T00:00:00"/>
  </r>
  <r>
    <x v="8"/>
    <s v="TT"/>
    <x v="4"/>
    <x v="30"/>
    <x v="0"/>
    <n v="685327"/>
    <n v="379000"/>
    <x v="1"/>
    <s v="YES"/>
    <d v="2024-08-27T00:00:00"/>
  </r>
  <r>
    <x v="8"/>
    <s v="TT"/>
    <x v="16"/>
    <x v="30"/>
    <x v="0"/>
    <n v="684859"/>
    <n v="325000"/>
    <x v="1"/>
    <s v="YES"/>
    <d v="2024-08-15T00:00:00"/>
  </r>
  <r>
    <x v="8"/>
    <s v="TT"/>
    <x v="4"/>
    <x v="38"/>
    <x v="0"/>
    <n v="685314"/>
    <n v="489000"/>
    <x v="1"/>
    <s v="YES"/>
    <d v="2024-08-26T00:00:00"/>
  </r>
  <r>
    <x v="9"/>
    <s v="TTE"/>
    <x v="11"/>
    <x v="39"/>
    <x v="0"/>
    <n v="685237"/>
    <n v="349000"/>
    <x v="1"/>
    <s v="YES"/>
    <d v="2024-08-2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x v="0"/>
    <s v="CT"/>
    <x v="0"/>
    <s v="017-312-12"/>
    <n v="685136"/>
    <n v="220596.89"/>
    <d v="2024-08-21T00:00:00"/>
    <x v="0"/>
  </r>
  <r>
    <x v="1"/>
    <s v="FA"/>
    <x v="0"/>
    <s v="019-603-06"/>
    <n v="684398"/>
    <n v="220000"/>
    <d v="2024-08-01T00:00:00"/>
    <x v="1"/>
  </r>
  <r>
    <x v="1"/>
    <s v="FA"/>
    <x v="1"/>
    <s v="022-592-12"/>
    <n v="684474"/>
    <n v="795925"/>
    <d v="2024-08-05T00:00:00"/>
    <x v="2"/>
  </r>
  <r>
    <x v="1"/>
    <s v="FA"/>
    <x v="2"/>
    <s v="020-641-18"/>
    <n v="684916"/>
    <n v="25000"/>
    <d v="2024-08-16T00:00:00"/>
    <x v="3"/>
  </r>
  <r>
    <x v="1"/>
    <s v="FA"/>
    <x v="0"/>
    <s v="022-044-01"/>
    <n v="685017"/>
    <n v="39750"/>
    <d v="2024-08-20T00:00:00"/>
    <x v="4"/>
  </r>
  <r>
    <x v="1"/>
    <s v="FA"/>
    <x v="0"/>
    <s v="019-952-04"/>
    <n v="685333"/>
    <n v="50000"/>
    <d v="2024-08-27T00:00:00"/>
    <x v="3"/>
  </r>
  <r>
    <x v="1"/>
    <s v="FA"/>
    <x v="0"/>
    <s v="003-081-09"/>
    <n v="685419"/>
    <n v="298853"/>
    <d v="2024-08-27T00:00:00"/>
    <x v="4"/>
  </r>
  <r>
    <x v="1"/>
    <s v="FA"/>
    <x v="2"/>
    <s v="022-405-05"/>
    <n v="685428"/>
    <n v="100000"/>
    <d v="2024-08-27T00:00:00"/>
    <x v="3"/>
  </r>
  <r>
    <x v="2"/>
    <s v="FC"/>
    <x v="3"/>
    <s v="010-581-25"/>
    <n v="685672"/>
    <n v="550000"/>
    <d v="2024-08-30T00:00:00"/>
    <x v="5"/>
  </r>
  <r>
    <x v="2"/>
    <s v="FC"/>
    <x v="0"/>
    <s v="019-371-30"/>
    <n v="684948"/>
    <n v="80000"/>
    <d v="2024-08-19T00:00:00"/>
    <x v="6"/>
  </r>
  <r>
    <x v="2"/>
    <s v="FC"/>
    <x v="0"/>
    <s v="019-325-26"/>
    <n v="684962"/>
    <n v="296000"/>
    <d v="2024-08-19T00:00:00"/>
    <x v="7"/>
  </r>
  <r>
    <x v="2"/>
    <s v="FC"/>
    <x v="0"/>
    <s v="029-303-04"/>
    <n v="685447"/>
    <n v="483000"/>
    <d v="2024-08-28T00:00:00"/>
    <x v="8"/>
  </r>
  <r>
    <x v="2"/>
    <s v="FC"/>
    <x v="3"/>
    <s v="021-271-03"/>
    <n v="684901"/>
    <n v="5488285"/>
    <d v="2024-08-15T00:00:00"/>
    <x v="9"/>
  </r>
  <r>
    <x v="2"/>
    <s v="FC"/>
    <x v="3"/>
    <s v="010-341-01"/>
    <n v="684491"/>
    <n v="234800"/>
    <d v="2024-08-05T00:00:00"/>
    <x v="10"/>
  </r>
  <r>
    <x v="2"/>
    <s v="FC"/>
    <x v="4"/>
    <s v="016-163-03"/>
    <n v="685299"/>
    <n v="1000000"/>
    <d v="2024-08-26T00:00:00"/>
    <x v="11"/>
  </r>
  <r>
    <x v="3"/>
    <s v="ST"/>
    <x v="5"/>
    <s v="020-192-02"/>
    <n v="684571"/>
    <n v="110481.73"/>
    <d v="2024-08-06T00:00:00"/>
    <x v="12"/>
  </r>
  <r>
    <x v="3"/>
    <s v="ST"/>
    <x v="0"/>
    <s v="001-257-02"/>
    <n v="685443"/>
    <n v="160629"/>
    <d v="2024-08-28T00:00:00"/>
    <x v="13"/>
  </r>
  <r>
    <x v="3"/>
    <s v="ST"/>
    <x v="2"/>
    <s v="020-092-03"/>
    <n v="684974"/>
    <n v="10850"/>
    <d v="2024-08-19T00:00:00"/>
    <x v="4"/>
  </r>
  <r>
    <x v="3"/>
    <s v="ST"/>
    <x v="0"/>
    <s v="029-486-01"/>
    <n v="685644"/>
    <n v="325000"/>
    <d v="2024-08-30T00:00:00"/>
    <x v="14"/>
  </r>
  <r>
    <x v="4"/>
    <s v="TI"/>
    <x v="0"/>
    <s v="022-233-02"/>
    <n v="684909"/>
    <n v="168000"/>
    <d v="2024-08-16T00:00:00"/>
    <x v="15"/>
  </r>
  <r>
    <x v="4"/>
    <s v="TI"/>
    <x v="2"/>
    <s v="029-622-01"/>
    <n v="684978"/>
    <n v="88300"/>
    <d v="2024-08-19T00:00:00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1" firstHeaderRow="1" firstDataRow="2" firstDataCol="3" rowPageCount="2" colPageCount="1"/>
  <pivotFields count="10">
    <pivotField name="TITLE COMPANY" axis="axisRow" compact="0" showAll="0">
      <items count="12">
        <item m="1" x="1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showAll="0"/>
    <pivotField axis="axisRow" compact="0" showAll="0">
      <items count="19"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compact="0" showAll="0">
      <items count="42">
        <item m="1" x="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86">
    <i>
      <x v="1"/>
    </i>
    <i r="1">
      <x v="1"/>
    </i>
    <i r="2">
      <x v="1"/>
    </i>
    <i>
      <x v="2"/>
    </i>
    <i r="1">
      <x v="2"/>
    </i>
    <i r="2">
      <x v="2"/>
    </i>
    <i r="2">
      <x v="3"/>
    </i>
    <i r="2">
      <x v="4"/>
    </i>
    <i r="2">
      <x v="6"/>
    </i>
    <i r="1">
      <x v="3"/>
    </i>
    <i r="2">
      <x v="4"/>
    </i>
    <i r="2">
      <x v="5"/>
    </i>
    <i>
      <x v="3"/>
    </i>
    <i r="1">
      <x v="3"/>
    </i>
    <i r="2">
      <x v="10"/>
    </i>
    <i r="1">
      <x v="4"/>
    </i>
    <i r="2">
      <x v="7"/>
    </i>
    <i r="2">
      <x v="9"/>
    </i>
    <i r="1">
      <x v="5"/>
    </i>
    <i r="2">
      <x v="8"/>
    </i>
    <i>
      <x v="4"/>
    </i>
    <i r="1">
      <x v="2"/>
    </i>
    <i r="2">
      <x v="11"/>
    </i>
    <i r="1">
      <x v="6"/>
    </i>
    <i r="2">
      <x v="12"/>
    </i>
    <i r="1">
      <x v="7"/>
    </i>
    <i r="2">
      <x v="13"/>
    </i>
    <i r="1">
      <x v="8"/>
    </i>
    <i r="2">
      <x v="14"/>
    </i>
    <i r="2">
      <x v="15"/>
    </i>
    <i r="2">
      <x v="16"/>
    </i>
    <i r="2">
      <x v="19"/>
    </i>
    <i r="1">
      <x v="9"/>
    </i>
    <i r="2">
      <x v="17"/>
    </i>
    <i r="1">
      <x v="10"/>
    </i>
    <i r="2">
      <x v="18"/>
    </i>
    <i r="1">
      <x v="11"/>
    </i>
    <i r="2">
      <x v="20"/>
    </i>
    <i>
      <x v="5"/>
    </i>
    <i r="1">
      <x v="12"/>
    </i>
    <i r="2">
      <x v="21"/>
    </i>
    <i>
      <x v="6"/>
    </i>
    <i r="1">
      <x v="2"/>
    </i>
    <i r="2">
      <x v="22"/>
    </i>
    <i r="1">
      <x v="13"/>
    </i>
    <i r="2">
      <x v="23"/>
    </i>
    <i>
      <x v="7"/>
    </i>
    <i r="1">
      <x v="3"/>
    </i>
    <i r="2">
      <x v="25"/>
    </i>
    <i r="2">
      <x v="29"/>
    </i>
    <i r="2">
      <x v="30"/>
    </i>
    <i r="2">
      <x v="31"/>
    </i>
    <i r="1">
      <x v="9"/>
    </i>
    <i r="2">
      <x v="26"/>
    </i>
    <i r="1">
      <x v="10"/>
    </i>
    <i r="2">
      <x v="28"/>
    </i>
    <i r="1">
      <x v="12"/>
    </i>
    <i r="2">
      <x v="27"/>
    </i>
    <i r="2">
      <x v="31"/>
    </i>
    <i r="2">
      <x v="33"/>
    </i>
    <i r="1">
      <x v="14"/>
    </i>
    <i r="2">
      <x v="24"/>
    </i>
    <i r="1">
      <x v="15"/>
    </i>
    <i r="2">
      <x v="31"/>
    </i>
    <i r="2">
      <x v="32"/>
    </i>
    <i>
      <x v="8"/>
    </i>
    <i r="1">
      <x v="2"/>
    </i>
    <i r="2">
      <x v="35"/>
    </i>
    <i r="1">
      <x v="3"/>
    </i>
    <i r="2">
      <x v="38"/>
    </i>
    <i r="1">
      <x v="10"/>
    </i>
    <i r="2">
      <x v="34"/>
    </i>
    <i r="1">
      <x v="12"/>
    </i>
    <i r="2">
      <x v="36"/>
    </i>
    <i r="1">
      <x v="16"/>
    </i>
    <i r="2">
      <x v="37"/>
    </i>
    <i>
      <x v="9"/>
    </i>
    <i r="1">
      <x v="5"/>
    </i>
    <i r="2">
      <x v="31"/>
    </i>
    <i r="2">
      <x v="39"/>
    </i>
    <i r="1">
      <x v="17"/>
    </i>
    <i r="2">
      <x v="31"/>
    </i>
    <i>
      <x v="10"/>
    </i>
    <i r="1">
      <x v="12"/>
    </i>
    <i r="2">
      <x v="4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7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1"/>
        <item x="2"/>
        <item m="1" x="13"/>
        <item m="1" x="11"/>
        <item x="4"/>
        <item m="1" x="12"/>
        <item m="1" x="5"/>
        <item m="1" x="7"/>
        <item x="3"/>
        <item m="1" x="6"/>
        <item x="0"/>
        <item t="default"/>
      </items>
    </pivotField>
    <pivotField compact="0" showAll="0" insertBlankRow="1"/>
    <pivotField axis="axisPage" compact="0" showAll="0" insertBlankRow="1">
      <items count="11">
        <item x="4"/>
        <item x="3"/>
        <item x="0"/>
        <item x="2"/>
        <item m="1" x="8"/>
        <item x="5"/>
        <item m="1" x="9"/>
        <item m="1" x="7"/>
        <item x="1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1">
        <item m="1" x="38"/>
        <item m="1" x="95"/>
        <item m="1" x="108"/>
        <item m="1" x="26"/>
        <item m="1" x="64"/>
        <item m="1" x="41"/>
        <item m="1" x="68"/>
        <item m="1" x="40"/>
        <item m="1" x="35"/>
        <item m="1" x="57"/>
        <item m="1" x="48"/>
        <item m="1" x="32"/>
        <item m="1" x="47"/>
        <item m="1" x="24"/>
        <item m="1" x="20"/>
        <item m="1" x="103"/>
        <item m="1" x="31"/>
        <item m="1" x="62"/>
        <item m="1" x="56"/>
        <item m="1" x="89"/>
        <item m="1" x="79"/>
        <item m="1" x="33"/>
        <item m="1" x="39"/>
        <item m="1" x="85"/>
        <item m="1" x="43"/>
        <item m="1" x="66"/>
        <item m="1" x="18"/>
        <item m="1" x="45"/>
        <item m="1" x="44"/>
        <item m="1" x="105"/>
        <item m="1" x="92"/>
        <item m="1" x="109"/>
        <item x="16"/>
        <item x="1"/>
        <item m="1" x="19"/>
        <item x="4"/>
        <item m="1" x="91"/>
        <item m="1" x="98"/>
        <item m="1" x="75"/>
        <item m="1" x="83"/>
        <item m="1" x="28"/>
        <item m="1" x="50"/>
        <item m="1" x="88"/>
        <item m="1" x="21"/>
        <item m="1" x="76"/>
        <item m="1" x="100"/>
        <item m="1" x="54"/>
        <item m="1" x="102"/>
        <item m="1" x="61"/>
        <item m="1" x="107"/>
        <item m="1" x="78"/>
        <item m="1" x="67"/>
        <item m="1" x="46"/>
        <item m="1" x="106"/>
        <item m="1" x="49"/>
        <item m="1" x="37"/>
        <item m="1" x="70"/>
        <item m="1" x="82"/>
        <item m="1" x="30"/>
        <item m="1" x="96"/>
        <item m="1" x="74"/>
        <item m="1" x="93"/>
        <item m="1" x="27"/>
        <item m="1" x="90"/>
        <item m="1" x="104"/>
        <item m="1" x="73"/>
        <item m="1" x="80"/>
        <item m="1" x="52"/>
        <item m="1" x="101"/>
        <item m="1" x="34"/>
        <item m="1" x="87"/>
        <item m="1" x="97"/>
        <item m="1" x="51"/>
        <item m="1" x="36"/>
        <item m="1" x="55"/>
        <item m="1" x="29"/>
        <item m="1" x="23"/>
        <item m="1" x="72"/>
        <item m="1" x="94"/>
        <item m="1" x="25"/>
        <item m="1" x="84"/>
        <item m="1" x="65"/>
        <item x="5"/>
        <item m="1" x="71"/>
        <item x="7"/>
        <item m="1" x="77"/>
        <item m="1" x="42"/>
        <item m="1" x="63"/>
        <item m="1" x="22"/>
        <item m="1" x="99"/>
        <item m="1" x="81"/>
        <item m="1" x="86"/>
        <item x="2"/>
        <item x="13"/>
        <item m="1" x="69"/>
        <item m="1" x="60"/>
        <item m="1" x="58"/>
        <item m="1" x="53"/>
        <item m="1" x="59"/>
        <item m="1" x="17"/>
        <item x="0"/>
        <item x="3"/>
        <item x="6"/>
        <item x="8"/>
        <item x="9"/>
        <item x="10"/>
        <item x="11"/>
        <item x="12"/>
        <item x="14"/>
        <item x="15"/>
        <item t="default"/>
      </items>
    </pivotField>
  </pivotFields>
  <rowFields count="2">
    <field x="7"/>
    <field x="0"/>
  </rowFields>
  <rowItems count="53">
    <i>
      <x v="32"/>
    </i>
    <i r="1">
      <x v="7"/>
    </i>
    <i t="blank">
      <x v="32"/>
    </i>
    <i>
      <x v="33"/>
    </i>
    <i r="1">
      <x v="3"/>
    </i>
    <i t="blank">
      <x v="33"/>
    </i>
    <i>
      <x v="35"/>
    </i>
    <i r="1">
      <x v="3"/>
    </i>
    <i r="1">
      <x v="11"/>
    </i>
    <i t="blank">
      <x v="35"/>
    </i>
    <i>
      <x v="82"/>
    </i>
    <i r="1">
      <x v="4"/>
    </i>
    <i t="blank">
      <x v="82"/>
    </i>
    <i>
      <x v="84"/>
    </i>
    <i r="1">
      <x v="4"/>
    </i>
    <i t="blank">
      <x v="84"/>
    </i>
    <i>
      <x v="92"/>
    </i>
    <i r="1">
      <x v="3"/>
    </i>
    <i t="blank">
      <x v="92"/>
    </i>
    <i>
      <x v="93"/>
    </i>
    <i r="1">
      <x v="11"/>
    </i>
    <i t="blank">
      <x v="93"/>
    </i>
    <i>
      <x v="100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7"/>
    </i>
    <i t="blank">
      <x v="10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9" totalsRowCount="1" headerRowDxfId="18" totalsRowDxfId="15" headerRowBorderDxfId="17" tableBorderDxfId="16" totalsRowBorderDxfId="14">
  <autoFilter ref="A4:F8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SUM(B5:B8)</totalsRowFormula>
    </tableColumn>
    <tableColumn id="3" name="DOLLARVOL" totalsRowFunction="custom" totalsRowDxfId="3" dataCellStyle="Normal 2">
      <totalsRowFormula>SUM(C5:C8)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Row],[CLOSINGS]]/$B$11</calculatedColumnFormula>
      <totalsRowFormula>SUM(E5:E8)</totalsRowFormula>
    </tableColumn>
    <tableColumn id="6" name="% OF $$$ VOLUME" totalsRowFunction="custom" dataDxfId="12" totalsRowDxfId="0" dataCellStyle="Normal 2">
      <calculatedColumnFormula>Table2[[#This Row],[DOLLARVOL]]/$C$11</calculatedColumnFormula>
      <totalsRowFormula>SUM(F5:F8)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68" totalsRowShown="0" headerRowDxfId="6">
  <autoFilter ref="A1:J16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2" totalsRowShown="0" headerRowDxfId="11">
  <autoFilter ref="A1:H2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89" totalsRowShown="0" headerRowDxfId="10" headerRowBorderDxfId="9" tableBorderDxfId="8" totalsRowBorderDxfId="7">
  <autoFilter ref="A1:E18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44</v>
      </c>
    </row>
    <row r="2" spans="1:7">
      <c r="A2" s="2" t="s">
        <v>56</v>
      </c>
    </row>
    <row r="3" spans="1:7">
      <c r="A3" s="2"/>
    </row>
    <row r="4" spans="1:7" ht="13.8" thickBot="1">
      <c r="A4" s="2"/>
    </row>
    <row r="5" spans="1:7" ht="16.2" thickBot="1">
      <c r="A5" s="134" t="s">
        <v>4</v>
      </c>
      <c r="B5" s="135"/>
      <c r="C5" s="135"/>
      <c r="D5" s="135"/>
      <c r="E5" s="135"/>
      <c r="F5" s="135"/>
      <c r="G5" s="136"/>
    </row>
    <row r="6" spans="1:7" ht="26.4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4" t="s">
        <v>49</v>
      </c>
      <c r="G6" s="124" t="s">
        <v>50</v>
      </c>
    </row>
    <row r="7" spans="1:7">
      <c r="A7" s="144" t="s">
        <v>70</v>
      </c>
      <c r="B7" s="145">
        <v>58</v>
      </c>
      <c r="C7" s="74">
        <v>16711096</v>
      </c>
      <c r="D7" s="146">
        <f t="shared" ref="D7:D15" si="0">B7/$B$17</f>
        <v>0.3473053892215569</v>
      </c>
      <c r="E7" s="51">
        <f t="shared" ref="E7:E15" si="1">C7/$C$17</f>
        <v>0.25610771918718556</v>
      </c>
      <c r="F7" s="147">
        <v>1</v>
      </c>
      <c r="G7" s="108">
        <f>RANK(C7,$C$7:$C$16)</f>
        <v>2</v>
      </c>
    </row>
    <row r="8" spans="1:7">
      <c r="A8" s="144" t="s">
        <v>57</v>
      </c>
      <c r="B8" s="73">
        <v>43</v>
      </c>
      <c r="C8" s="149">
        <v>16923665</v>
      </c>
      <c r="D8" s="23">
        <f t="shared" si="0"/>
        <v>0.25748502994011974</v>
      </c>
      <c r="E8" s="148">
        <f t="shared" si="1"/>
        <v>0.2593654685149317</v>
      </c>
      <c r="F8" s="78">
        <v>2</v>
      </c>
      <c r="G8" s="147">
        <f>RANK(C8,$C$7:$C$16)</f>
        <v>1</v>
      </c>
    </row>
    <row r="9" spans="1:7">
      <c r="A9" s="72" t="s">
        <v>73</v>
      </c>
      <c r="B9" s="73">
        <v>18</v>
      </c>
      <c r="C9" s="74">
        <v>6705700</v>
      </c>
      <c r="D9" s="23">
        <f t="shared" ref="D9" si="2">B9/$B$17</f>
        <v>0.10778443113772455</v>
      </c>
      <c r="E9" s="23">
        <f t="shared" ref="E9" si="3">C9/$C$17</f>
        <v>0.10276893463801</v>
      </c>
      <c r="F9" s="78">
        <v>3</v>
      </c>
      <c r="G9" s="108">
        <f>RANK(C9,$C$7:$C$16)</f>
        <v>4</v>
      </c>
    </row>
    <row r="10" spans="1:7">
      <c r="A10" s="72" t="s">
        <v>85</v>
      </c>
      <c r="B10" s="73">
        <v>16</v>
      </c>
      <c r="C10" s="74">
        <v>4719300</v>
      </c>
      <c r="D10" s="23">
        <f t="shared" si="0"/>
        <v>9.580838323353294E-2</v>
      </c>
      <c r="E10" s="23">
        <f t="shared" si="1"/>
        <v>7.2326145404232309E-2</v>
      </c>
      <c r="F10" s="78">
        <v>4</v>
      </c>
      <c r="G10" s="108">
        <f>RANK(C10,$C$7:$C$16)</f>
        <v>6</v>
      </c>
    </row>
    <row r="11" spans="1:7">
      <c r="A11" s="72" t="s">
        <v>77</v>
      </c>
      <c r="B11" s="73">
        <v>11</v>
      </c>
      <c r="C11" s="74">
        <v>5963416</v>
      </c>
      <c r="D11" s="23">
        <f t="shared" si="0"/>
        <v>6.5868263473053898E-2</v>
      </c>
      <c r="E11" s="23">
        <f t="shared" si="1"/>
        <v>9.1392980467850188E-2</v>
      </c>
      <c r="F11" s="78">
        <v>5</v>
      </c>
      <c r="G11" s="108">
        <f>RANK(C11,$C$7:$C$16)</f>
        <v>5</v>
      </c>
    </row>
    <row r="12" spans="1:7">
      <c r="A12" s="88" t="s">
        <v>101</v>
      </c>
      <c r="B12" s="84">
        <v>8</v>
      </c>
      <c r="C12" s="122">
        <v>9626085.8699999992</v>
      </c>
      <c r="D12" s="23">
        <f t="shared" si="0"/>
        <v>4.790419161676647E-2</v>
      </c>
      <c r="E12" s="23">
        <f t="shared" si="1"/>
        <v>0.14752562589944399</v>
      </c>
      <c r="F12" s="78">
        <v>6</v>
      </c>
      <c r="G12" s="108">
        <f>RANK(C12,$C$7:$C$16)</f>
        <v>3</v>
      </c>
    </row>
    <row r="13" spans="1:7">
      <c r="A13" s="72" t="s">
        <v>110</v>
      </c>
      <c r="B13" s="73">
        <v>5</v>
      </c>
      <c r="C13" s="74">
        <v>1970000</v>
      </c>
      <c r="D13" s="23">
        <f t="shared" si="0"/>
        <v>2.9940119760479042E-2</v>
      </c>
      <c r="E13" s="23">
        <f t="shared" si="1"/>
        <v>3.0191449250172194E-2</v>
      </c>
      <c r="F13" s="78">
        <v>7</v>
      </c>
      <c r="G13" s="108">
        <f>RANK(C13,$C$7:$C$16)</f>
        <v>7</v>
      </c>
    </row>
    <row r="14" spans="1:7">
      <c r="A14" s="88" t="s">
        <v>104</v>
      </c>
      <c r="B14" s="84">
        <v>5</v>
      </c>
      <c r="C14" s="122">
        <v>1844000</v>
      </c>
      <c r="D14" s="23">
        <f t="shared" si="0"/>
        <v>2.9940119760479042E-2</v>
      </c>
      <c r="E14" s="23">
        <f t="shared" si="1"/>
        <v>2.8260422546861688E-2</v>
      </c>
      <c r="F14" s="78">
        <v>7</v>
      </c>
      <c r="G14" s="108">
        <f>RANK(C14,$C$7:$C$16)</f>
        <v>8</v>
      </c>
    </row>
    <row r="15" spans="1:7">
      <c r="A15" s="88" t="s">
        <v>90</v>
      </c>
      <c r="B15" s="84">
        <v>2</v>
      </c>
      <c r="C15" s="122">
        <v>438000</v>
      </c>
      <c r="D15" s="23">
        <f t="shared" si="0"/>
        <v>1.1976047904191617E-2</v>
      </c>
      <c r="E15" s="23">
        <f t="shared" si="1"/>
        <v>6.7126166353174725E-3</v>
      </c>
      <c r="F15" s="78">
        <v>8</v>
      </c>
      <c r="G15" s="108">
        <f>RANK(C15,$C$7:$C$16)</f>
        <v>9</v>
      </c>
    </row>
    <row r="16" spans="1:7">
      <c r="A16" s="35" t="s">
        <v>132</v>
      </c>
      <c r="B16" s="123">
        <v>1</v>
      </c>
      <c r="C16" s="121">
        <v>349000</v>
      </c>
      <c r="D16" s="23">
        <f>B16/$B$17</f>
        <v>5.9880239520958087E-3</v>
      </c>
      <c r="E16" s="23">
        <f>C16/$C$17</f>
        <v>5.3486374559949725E-3</v>
      </c>
      <c r="F16" s="78">
        <v>9</v>
      </c>
      <c r="G16" s="108">
        <f>RANK(C16,$C$7:$C$16)</f>
        <v>10</v>
      </c>
    </row>
    <row r="17" spans="1:7">
      <c r="A17" s="85" t="s">
        <v>23</v>
      </c>
      <c r="B17" s="86">
        <f>SUM(B7:B16)</f>
        <v>167</v>
      </c>
      <c r="C17" s="87">
        <f>SUM(C7:C16)</f>
        <v>65250262.869999997</v>
      </c>
      <c r="D17" s="30">
        <f>SUM(D7:D16)</f>
        <v>1</v>
      </c>
      <c r="E17" s="30">
        <f>SUM(E7:E16)</f>
        <v>1</v>
      </c>
      <c r="F17" s="31"/>
      <c r="G17" s="31"/>
    </row>
    <row r="18" spans="1:7" ht="13.8" thickBot="1">
      <c r="A18" s="81"/>
      <c r="B18" s="82"/>
      <c r="C18" s="83"/>
    </row>
    <row r="19" spans="1:7" ht="16.2" thickBot="1">
      <c r="A19" s="137" t="s">
        <v>10</v>
      </c>
      <c r="B19" s="138"/>
      <c r="C19" s="138"/>
      <c r="D19" s="138"/>
      <c r="E19" s="138"/>
      <c r="F19" s="138"/>
      <c r="G19" s="139"/>
    </row>
    <row r="20" spans="1:7">
      <c r="A20" s="3"/>
      <c r="B20" s="45"/>
      <c r="C20" s="40"/>
      <c r="D20" s="4" t="s">
        <v>5</v>
      </c>
      <c r="E20" s="4" t="s">
        <v>5</v>
      </c>
      <c r="F20" s="5" t="s">
        <v>6</v>
      </c>
      <c r="G20" s="5" t="s">
        <v>6</v>
      </c>
    </row>
    <row r="21" spans="1:7">
      <c r="A21" s="6" t="s">
        <v>11</v>
      </c>
      <c r="B21" s="46" t="s">
        <v>8</v>
      </c>
      <c r="C21" s="26" t="s">
        <v>9</v>
      </c>
      <c r="D21" s="8" t="s">
        <v>8</v>
      </c>
      <c r="E21" s="8" t="s">
        <v>9</v>
      </c>
      <c r="F21" s="7" t="s">
        <v>8</v>
      </c>
      <c r="G21" s="7" t="s">
        <v>9</v>
      </c>
    </row>
    <row r="22" spans="1:7">
      <c r="A22" s="144" t="s">
        <v>57</v>
      </c>
      <c r="B22" s="145">
        <v>7</v>
      </c>
      <c r="C22" s="149">
        <v>8132085</v>
      </c>
      <c r="D22" s="148">
        <f>B22/$B$27</f>
        <v>0.33333333333333331</v>
      </c>
      <c r="E22" s="148">
        <f>C22/$C$27</f>
        <v>0.75679188819000276</v>
      </c>
      <c r="F22" s="150">
        <v>1</v>
      </c>
      <c r="G22" s="150">
        <f>RANK(C22,$C$22:$C$26)</f>
        <v>1</v>
      </c>
    </row>
    <row r="23" spans="1:7">
      <c r="A23" s="144" t="s">
        <v>101</v>
      </c>
      <c r="B23" s="145">
        <v>7</v>
      </c>
      <c r="C23" s="74">
        <v>1529528</v>
      </c>
      <c r="D23" s="148">
        <f>B23/$B$27</f>
        <v>0.33333333333333331</v>
      </c>
      <c r="E23" s="23">
        <f>C23/$C$27</f>
        <v>0.14234164831767973</v>
      </c>
      <c r="F23" s="150">
        <v>1</v>
      </c>
      <c r="G23" s="78">
        <f>RANK(C23,$C$22:$C$26)</f>
        <v>2</v>
      </c>
    </row>
    <row r="24" spans="1:7">
      <c r="A24" s="72" t="s">
        <v>70</v>
      </c>
      <c r="B24" s="73">
        <v>4</v>
      </c>
      <c r="C24" s="74">
        <v>606960.73</v>
      </c>
      <c r="D24" s="23">
        <f>B24/$B$27</f>
        <v>0.19047619047619047</v>
      </c>
      <c r="E24" s="23">
        <f>C24/$C$27</f>
        <v>5.648526262500729E-2</v>
      </c>
      <c r="F24" s="78">
        <v>2</v>
      </c>
      <c r="G24" s="78">
        <f>RANK(C24,$C$22:$C$26)</f>
        <v>3</v>
      </c>
    </row>
    <row r="25" spans="1:7">
      <c r="A25" s="72" t="s">
        <v>73</v>
      </c>
      <c r="B25" s="73">
        <v>2</v>
      </c>
      <c r="C25" s="74">
        <v>256300</v>
      </c>
      <c r="D25" s="23">
        <f>B25/$B$27</f>
        <v>9.5238095238095233E-2</v>
      </c>
      <c r="E25" s="23">
        <f>C25/$C$27</f>
        <v>2.3851910173479211E-2</v>
      </c>
      <c r="F25" s="78">
        <v>3</v>
      </c>
      <c r="G25" s="78">
        <f>RANK(C25,$C$22:$C$26)</f>
        <v>4</v>
      </c>
    </row>
    <row r="26" spans="1:7">
      <c r="A26" s="72" t="s">
        <v>85</v>
      </c>
      <c r="B26" s="73">
        <v>1</v>
      </c>
      <c r="C26" s="74">
        <v>220596.89</v>
      </c>
      <c r="D26" s="23">
        <f>B26/$B$27</f>
        <v>4.7619047619047616E-2</v>
      </c>
      <c r="E26" s="23">
        <f>C26/$C$27</f>
        <v>2.052929069383096E-2</v>
      </c>
      <c r="F26" s="78">
        <v>4</v>
      </c>
      <c r="G26" s="78">
        <f>RANK(C26,$C$22:$C$26)</f>
        <v>5</v>
      </c>
    </row>
    <row r="27" spans="1:7">
      <c r="A27" s="32" t="s">
        <v>23</v>
      </c>
      <c r="B27" s="47">
        <f>SUM(B22:B26)</f>
        <v>21</v>
      </c>
      <c r="C27" s="33">
        <f>SUM(C22:C26)</f>
        <v>10745470.620000001</v>
      </c>
      <c r="D27" s="30">
        <f>SUM(D22:D26)</f>
        <v>1</v>
      </c>
      <c r="E27" s="30">
        <f>SUM(E22:E26)</f>
        <v>0.99999999999999989</v>
      </c>
      <c r="F27" s="31"/>
      <c r="G27" s="31"/>
    </row>
    <row r="28" spans="1:7" ht="13.8" thickBot="1"/>
    <row r="29" spans="1:7" ht="16.2" thickBot="1">
      <c r="A29" s="134" t="s">
        <v>12</v>
      </c>
      <c r="B29" s="135"/>
      <c r="C29" s="135"/>
      <c r="D29" s="135"/>
      <c r="E29" s="135"/>
      <c r="F29" s="135"/>
      <c r="G29" s="136"/>
    </row>
    <row r="30" spans="1:7">
      <c r="A30" s="3"/>
      <c r="B30" s="45"/>
      <c r="C30" s="40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6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44" t="s">
        <v>70</v>
      </c>
      <c r="B32" s="145">
        <v>62</v>
      </c>
      <c r="C32" s="74">
        <v>17318056.73</v>
      </c>
      <c r="D32" s="148">
        <f t="shared" ref="D32:D39" si="4">B32/$B$42</f>
        <v>0.32978723404255317</v>
      </c>
      <c r="E32" s="23">
        <f t="shared" ref="E32:E39" si="5">C32/$C$42</f>
        <v>0.22788196040345893</v>
      </c>
      <c r="F32" s="150">
        <v>1</v>
      </c>
      <c r="G32" s="78">
        <f>RANK(C32,$C$32:$C$41)</f>
        <v>2</v>
      </c>
    </row>
    <row r="33" spans="1:7">
      <c r="A33" s="144" t="s">
        <v>57</v>
      </c>
      <c r="B33" s="73">
        <v>50</v>
      </c>
      <c r="C33" s="149">
        <v>25055750</v>
      </c>
      <c r="D33" s="23">
        <f t="shared" si="4"/>
        <v>0.26595744680851063</v>
      </c>
      <c r="E33" s="148">
        <f t="shared" si="5"/>
        <v>0.32969942981466177</v>
      </c>
      <c r="F33" s="78">
        <v>2</v>
      </c>
      <c r="G33" s="150">
        <f>RANK(C33,$C$32:$C$41)</f>
        <v>1</v>
      </c>
    </row>
    <row r="34" spans="1:7">
      <c r="A34" s="72" t="s">
        <v>73</v>
      </c>
      <c r="B34" s="73">
        <v>20</v>
      </c>
      <c r="C34" s="74">
        <v>6962000</v>
      </c>
      <c r="D34" s="23">
        <f t="shared" si="4"/>
        <v>0.10638297872340426</v>
      </c>
      <c r="E34" s="23">
        <f t="shared" si="5"/>
        <v>9.1610406009386081E-2</v>
      </c>
      <c r="F34" s="78">
        <v>3</v>
      </c>
      <c r="G34" s="78">
        <f>RANK(C34,$C$32:$C$41)</f>
        <v>4</v>
      </c>
    </row>
    <row r="35" spans="1:7">
      <c r="A35" s="72" t="s">
        <v>85</v>
      </c>
      <c r="B35" s="73">
        <v>17</v>
      </c>
      <c r="C35" s="74">
        <v>4939896.8899999997</v>
      </c>
      <c r="D35" s="23">
        <f t="shared" ref="D35" si="6">B35/$B$42</f>
        <v>9.0425531914893623E-2</v>
      </c>
      <c r="E35" s="23">
        <f t="shared" ref="E35" si="7">C35/$C$42</f>
        <v>6.5002292406981271E-2</v>
      </c>
      <c r="F35" s="78">
        <v>4</v>
      </c>
      <c r="G35" s="78">
        <f>RANK(C35,$C$32:$C$41)</f>
        <v>6</v>
      </c>
    </row>
    <row r="36" spans="1:7">
      <c r="A36" s="72" t="s">
        <v>101</v>
      </c>
      <c r="B36" s="73">
        <v>15</v>
      </c>
      <c r="C36" s="74">
        <v>11155613.869999999</v>
      </c>
      <c r="D36" s="23">
        <f t="shared" si="4"/>
        <v>7.9787234042553196E-2</v>
      </c>
      <c r="E36" s="23">
        <f t="shared" si="5"/>
        <v>0.14679263371367979</v>
      </c>
      <c r="F36" s="78">
        <v>5</v>
      </c>
      <c r="G36" s="78">
        <f>RANK(C36,$C$32:$C$41)</f>
        <v>3</v>
      </c>
    </row>
    <row r="37" spans="1:7">
      <c r="A37" s="72" t="s">
        <v>77</v>
      </c>
      <c r="B37" s="73">
        <v>11</v>
      </c>
      <c r="C37" s="74">
        <v>5963416</v>
      </c>
      <c r="D37" s="23">
        <f t="shared" si="4"/>
        <v>5.8510638297872342E-2</v>
      </c>
      <c r="E37" s="23">
        <f t="shared" si="5"/>
        <v>7.8470405194321913E-2</v>
      </c>
      <c r="F37" s="78">
        <v>6</v>
      </c>
      <c r="G37" s="78">
        <f>RANK(C37,$C$32:$C$41)</f>
        <v>5</v>
      </c>
    </row>
    <row r="38" spans="1:7">
      <c r="A38" s="72" t="s">
        <v>110</v>
      </c>
      <c r="B38" s="73">
        <v>5</v>
      </c>
      <c r="C38" s="74">
        <v>1970000</v>
      </c>
      <c r="D38" s="23">
        <f t="shared" si="4"/>
        <v>2.6595744680851064E-2</v>
      </c>
      <c r="E38" s="23">
        <f t="shared" si="5"/>
        <v>2.5922507876830016E-2</v>
      </c>
      <c r="F38" s="78">
        <v>7</v>
      </c>
      <c r="G38" s="78">
        <f>RANK(C38,$C$32:$C$41)</f>
        <v>7</v>
      </c>
    </row>
    <row r="39" spans="1:7">
      <c r="A39" s="72" t="s">
        <v>104</v>
      </c>
      <c r="B39" s="73">
        <v>5</v>
      </c>
      <c r="C39" s="74">
        <v>1844000</v>
      </c>
      <c r="D39" s="23">
        <f t="shared" si="4"/>
        <v>2.6595744680851064E-2</v>
      </c>
      <c r="E39" s="23">
        <f t="shared" si="5"/>
        <v>2.4264520063388098E-2</v>
      </c>
      <c r="F39" s="78">
        <v>7</v>
      </c>
      <c r="G39" s="78">
        <f>RANK(C39,$C$32:$C$41)</f>
        <v>8</v>
      </c>
    </row>
    <row r="40" spans="1:7">
      <c r="A40" s="72" t="s">
        <v>90</v>
      </c>
      <c r="B40" s="73">
        <v>2</v>
      </c>
      <c r="C40" s="74">
        <v>438000</v>
      </c>
      <c r="D40" s="23">
        <f>B40/$B$42</f>
        <v>1.0638297872340425E-2</v>
      </c>
      <c r="E40" s="23">
        <f>C40/$C$42</f>
        <v>5.7634814467266739E-3</v>
      </c>
      <c r="F40" s="78">
        <v>8</v>
      </c>
      <c r="G40" s="78">
        <f>RANK(C40,$C$32:$C$41)</f>
        <v>9</v>
      </c>
    </row>
    <row r="41" spans="1:7">
      <c r="A41" s="72" t="s">
        <v>132</v>
      </c>
      <c r="B41" s="73">
        <v>1</v>
      </c>
      <c r="C41" s="74">
        <v>349000</v>
      </c>
      <c r="D41" s="23">
        <f t="shared" ref="D41" si="8">B41/$B$42</f>
        <v>5.3191489361702126E-3</v>
      </c>
      <c r="E41" s="23">
        <f>C41/$C$42</f>
        <v>4.5923630705653178E-3</v>
      </c>
      <c r="F41" s="78">
        <v>9</v>
      </c>
      <c r="G41" s="78">
        <f>RANK(C41,$C$32:$C$41)</f>
        <v>10</v>
      </c>
    </row>
    <row r="42" spans="1:7">
      <c r="A42" s="32" t="s">
        <v>23</v>
      </c>
      <c r="B42" s="48">
        <f>SUM(B32:B41)</f>
        <v>188</v>
      </c>
      <c r="C42" s="38">
        <f>SUM(C32:C41)</f>
        <v>75995733.49000001</v>
      </c>
      <c r="D42" s="30">
        <f>SUM(D32:D41)</f>
        <v>1</v>
      </c>
      <c r="E42" s="30">
        <f>SUM(E32:E41)</f>
        <v>0.99999999999999989</v>
      </c>
      <c r="F42" s="31"/>
      <c r="G42" s="31"/>
    </row>
    <row r="44" spans="1:7">
      <c r="A44" s="140" t="s">
        <v>24</v>
      </c>
      <c r="B44" s="140"/>
      <c r="C44" s="140"/>
      <c r="D44" s="107" t="s">
        <v>43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9:G19"/>
    <mergeCell ref="A29:G29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5" customWidth="1"/>
    <col min="3" max="3" width="16.109375" style="96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45</v>
      </c>
    </row>
    <row r="2" spans="1:7">
      <c r="A2" s="2" t="str">
        <f>'OVERALL STATS'!A2</f>
        <v>Reporting Period: AUGUST, 2024</v>
      </c>
    </row>
    <row r="3" spans="1:7" ht="13.8" thickBot="1"/>
    <row r="4" spans="1:7" ht="16.2" thickBot="1">
      <c r="A4" s="134" t="s">
        <v>13</v>
      </c>
      <c r="B4" s="135"/>
      <c r="C4" s="135"/>
      <c r="D4" s="135"/>
      <c r="E4" s="135"/>
      <c r="F4" s="135"/>
      <c r="G4" s="136"/>
    </row>
    <row r="5" spans="1:7">
      <c r="A5" s="3"/>
      <c r="B5" s="105"/>
      <c r="C5" s="97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1" t="s">
        <v>70</v>
      </c>
      <c r="B7" s="152">
        <v>57</v>
      </c>
      <c r="C7" s="153">
        <v>16262096</v>
      </c>
      <c r="D7" s="154">
        <f>B7/$B$17</f>
        <v>0.38513513513513514</v>
      </c>
      <c r="E7" s="148">
        <f>C7/$C$17</f>
        <v>0.29121944076990303</v>
      </c>
      <c r="F7" s="150">
        <v>1</v>
      </c>
      <c r="G7" s="150">
        <f>RANK(C7,$C$7:$C$16)</f>
        <v>1</v>
      </c>
    </row>
    <row r="8" spans="1:7">
      <c r="A8" s="36" t="s">
        <v>57</v>
      </c>
      <c r="B8" s="37">
        <v>39</v>
      </c>
      <c r="C8" s="99">
        <v>14842900</v>
      </c>
      <c r="D8" s="27">
        <f>B8/$B$17</f>
        <v>0.26351351351351349</v>
      </c>
      <c r="E8" s="23">
        <f>C8/$C$17</f>
        <v>0.26580466856201029</v>
      </c>
      <c r="F8" s="78">
        <v>2</v>
      </c>
      <c r="G8" s="78">
        <f>RANK(C8,$C$7:$C$16)</f>
        <v>2</v>
      </c>
    </row>
    <row r="9" spans="1:7">
      <c r="A9" s="36" t="s">
        <v>85</v>
      </c>
      <c r="B9" s="37">
        <v>16</v>
      </c>
      <c r="C9" s="99">
        <v>4719300</v>
      </c>
      <c r="D9" s="27">
        <f t="shared" ref="D9" si="0">B9/$B$17</f>
        <v>0.10810810810810811</v>
      </c>
      <c r="E9" s="23">
        <f t="shared" ref="E9" si="1">C9/$C$17</f>
        <v>8.4512593384358528E-2</v>
      </c>
      <c r="F9" s="78">
        <v>3</v>
      </c>
      <c r="G9" s="78">
        <f>RANK(C9,$C$7:$C$16)</f>
        <v>5</v>
      </c>
    </row>
    <row r="10" spans="1:7">
      <c r="A10" s="36" t="s">
        <v>73</v>
      </c>
      <c r="B10" s="37">
        <v>14</v>
      </c>
      <c r="C10" s="99">
        <v>5170000</v>
      </c>
      <c r="D10" s="27">
        <f>B10/$B$17</f>
        <v>9.45945945945946E-2</v>
      </c>
      <c r="E10" s="23">
        <f>C10/$C$17</f>
        <v>9.2583668721448853E-2</v>
      </c>
      <c r="F10" s="78">
        <v>4</v>
      </c>
      <c r="G10" s="78">
        <f>RANK(C10,$C$7:$C$16)</f>
        <v>4</v>
      </c>
    </row>
    <row r="11" spans="1:7">
      <c r="A11" s="36" t="s">
        <v>101</v>
      </c>
      <c r="B11" s="37">
        <v>8</v>
      </c>
      <c r="C11" s="99">
        <v>9626085.8699999992</v>
      </c>
      <c r="D11" s="27">
        <f>B11/$B$17</f>
        <v>5.4054054054054057E-2</v>
      </c>
      <c r="E11" s="23">
        <f>C11/$C$17</f>
        <v>0.17238265866001928</v>
      </c>
      <c r="F11" s="78">
        <v>5</v>
      </c>
      <c r="G11" s="78">
        <f>RANK(C11,$C$7:$C$16)</f>
        <v>3</v>
      </c>
    </row>
    <row r="12" spans="1:7">
      <c r="A12" s="36" t="s">
        <v>110</v>
      </c>
      <c r="B12" s="37">
        <v>5</v>
      </c>
      <c r="C12" s="99">
        <v>1970000</v>
      </c>
      <c r="D12" s="27">
        <f>B12/$B$17</f>
        <v>3.3783783783783786E-2</v>
      </c>
      <c r="E12" s="23">
        <f>C12/$C$17</f>
        <v>3.5278496592118812E-2</v>
      </c>
      <c r="F12" s="78">
        <v>6</v>
      </c>
      <c r="G12" s="78">
        <f>RANK(C12,$C$7:$C$16)</f>
        <v>6</v>
      </c>
    </row>
    <row r="13" spans="1:7">
      <c r="A13" s="36" t="s">
        <v>104</v>
      </c>
      <c r="B13" s="37">
        <v>5</v>
      </c>
      <c r="C13" s="99">
        <v>1844000</v>
      </c>
      <c r="D13" s="27">
        <f>B13/$B$17</f>
        <v>3.3783783783783786E-2</v>
      </c>
      <c r="E13" s="23">
        <f>C13/$C$17</f>
        <v>3.3022105439526439E-2</v>
      </c>
      <c r="F13" s="78">
        <v>6</v>
      </c>
      <c r="G13" s="78">
        <f>RANK(C13,$C$7:$C$16)</f>
        <v>7</v>
      </c>
    </row>
    <row r="14" spans="1:7">
      <c r="A14" s="36" t="s">
        <v>90</v>
      </c>
      <c r="B14" s="37">
        <v>2</v>
      </c>
      <c r="C14" s="99">
        <v>438000</v>
      </c>
      <c r="D14" s="27">
        <f>B14/$B$17</f>
        <v>1.3513513513513514E-2</v>
      </c>
      <c r="E14" s="23">
        <f>C14/$C$17</f>
        <v>7.8436454352020495E-3</v>
      </c>
      <c r="F14" s="78">
        <v>7</v>
      </c>
      <c r="G14" s="78">
        <f>RANK(C14,$C$7:$C$16)</f>
        <v>9</v>
      </c>
    </row>
    <row r="15" spans="1:7">
      <c r="A15" s="36" t="s">
        <v>77</v>
      </c>
      <c r="B15" s="37">
        <v>1</v>
      </c>
      <c r="C15" s="99">
        <v>620000</v>
      </c>
      <c r="D15" s="27">
        <f>B15/$B$17</f>
        <v>6.7567567567567571E-3</v>
      </c>
      <c r="E15" s="23">
        <f>C15/$C$17</f>
        <v>1.1102877100057697E-2</v>
      </c>
      <c r="F15" s="78">
        <v>8</v>
      </c>
      <c r="G15" s="78">
        <f>RANK(C15,$C$7:$C$16)</f>
        <v>8</v>
      </c>
    </row>
    <row r="16" spans="1:7">
      <c r="A16" s="36" t="s">
        <v>132</v>
      </c>
      <c r="B16" s="37">
        <v>1</v>
      </c>
      <c r="C16" s="99">
        <v>349000</v>
      </c>
      <c r="D16" s="27">
        <f>B16/$B$17</f>
        <v>6.7567567567567571E-3</v>
      </c>
      <c r="E16" s="23">
        <f>C16/$C$17</f>
        <v>6.2498453353550584E-3</v>
      </c>
      <c r="F16" s="78">
        <v>8</v>
      </c>
      <c r="G16" s="78">
        <f>RANK(C16,$C$7:$C$16)</f>
        <v>10</v>
      </c>
    </row>
    <row r="17" spans="1:7">
      <c r="A17" s="28" t="s">
        <v>23</v>
      </c>
      <c r="B17" s="29">
        <f>SUM(B7:B16)</f>
        <v>148</v>
      </c>
      <c r="C17" s="100">
        <f>SUM(C7:C16)</f>
        <v>55841381.869999997</v>
      </c>
      <c r="D17" s="30">
        <f>SUM(D7:D16)</f>
        <v>1</v>
      </c>
      <c r="E17" s="30">
        <f>SUM(E7:E16)</f>
        <v>1</v>
      </c>
      <c r="F17" s="31"/>
      <c r="G17" s="31"/>
    </row>
    <row r="18" spans="1:7" ht="13.8" thickBot="1"/>
    <row r="19" spans="1:7" ht="16.2" thickBot="1">
      <c r="A19" s="134" t="s">
        <v>14</v>
      </c>
      <c r="B19" s="135"/>
      <c r="C19" s="135"/>
      <c r="D19" s="135"/>
      <c r="E19" s="135"/>
      <c r="F19" s="135"/>
      <c r="G19" s="136"/>
    </row>
    <row r="20" spans="1:7">
      <c r="A20" s="3"/>
      <c r="B20" s="105"/>
      <c r="C20" s="97"/>
      <c r="D20" s="10" t="s">
        <v>5</v>
      </c>
      <c r="E20" s="10" t="s">
        <v>5</v>
      </c>
      <c r="F20" s="11" t="s">
        <v>6</v>
      </c>
      <c r="G20" s="15" t="s">
        <v>6</v>
      </c>
    </row>
    <row r="21" spans="1:7">
      <c r="A21" s="12" t="s">
        <v>7</v>
      </c>
      <c r="B21" s="12" t="s">
        <v>8</v>
      </c>
      <c r="C21" s="98" t="s">
        <v>9</v>
      </c>
      <c r="D21" s="13" t="s">
        <v>8</v>
      </c>
      <c r="E21" s="13" t="s">
        <v>9</v>
      </c>
      <c r="F21" s="14" t="s">
        <v>8</v>
      </c>
      <c r="G21" s="16" t="s">
        <v>9</v>
      </c>
    </row>
    <row r="22" spans="1:7">
      <c r="A22" s="155" t="s">
        <v>77</v>
      </c>
      <c r="B22" s="152">
        <v>10</v>
      </c>
      <c r="C22" s="153">
        <v>5343416</v>
      </c>
      <c r="D22" s="154">
        <f>B22/$B$26</f>
        <v>0.52631578947368418</v>
      </c>
      <c r="E22" s="148">
        <f>C22/$C$26</f>
        <v>0.56791195467346223</v>
      </c>
      <c r="F22" s="150">
        <v>1</v>
      </c>
      <c r="G22" s="150">
        <f>RANK(C22,$C$22:$C$25)</f>
        <v>1</v>
      </c>
    </row>
    <row r="23" spans="1:7">
      <c r="A23" s="49" t="s">
        <v>57</v>
      </c>
      <c r="B23" s="50">
        <v>4</v>
      </c>
      <c r="C23" s="101">
        <v>2080765</v>
      </c>
      <c r="D23" s="27">
        <f>B23/$B$26</f>
        <v>0.21052631578947367</v>
      </c>
      <c r="E23" s="23">
        <f>C23/$C$26</f>
        <v>0.22114903993365417</v>
      </c>
      <c r="F23" s="78">
        <v>2</v>
      </c>
      <c r="G23" s="78">
        <f>RANK(C23,$C$22:$C$25)</f>
        <v>2</v>
      </c>
    </row>
    <row r="24" spans="1:7">
      <c r="A24" s="49" t="s">
        <v>73</v>
      </c>
      <c r="B24" s="50">
        <v>4</v>
      </c>
      <c r="C24" s="101">
        <v>1535700</v>
      </c>
      <c r="D24" s="27">
        <f>B24/$B$26</f>
        <v>0.21052631578947367</v>
      </c>
      <c r="E24" s="23">
        <f>C24/$C$26</f>
        <v>0.16321813401614921</v>
      </c>
      <c r="F24" s="78">
        <v>2</v>
      </c>
      <c r="G24" s="78">
        <f>RANK(C24,$C$22:$C$25)</f>
        <v>3</v>
      </c>
    </row>
    <row r="25" spans="1:7">
      <c r="A25" s="49" t="s">
        <v>70</v>
      </c>
      <c r="B25" s="50">
        <v>1</v>
      </c>
      <c r="C25" s="101">
        <v>449000</v>
      </c>
      <c r="D25" s="27">
        <f t="shared" ref="D25" si="2">B25/$B$26</f>
        <v>5.2631578947368418E-2</v>
      </c>
      <c r="E25" s="23">
        <f t="shared" ref="E25" si="3">C25/$C$26</f>
        <v>4.7720871376734385E-2</v>
      </c>
      <c r="F25" s="78">
        <v>3</v>
      </c>
      <c r="G25" s="78">
        <f>RANK(C25,$C$22:$C$25)</f>
        <v>4</v>
      </c>
    </row>
    <row r="26" spans="1:7">
      <c r="A26" s="28" t="s">
        <v>23</v>
      </c>
      <c r="B26" s="29">
        <f>SUM(B22:B25)</f>
        <v>19</v>
      </c>
      <c r="C26" s="100">
        <f>SUM(C22:C25)</f>
        <v>9408881</v>
      </c>
      <c r="D26" s="30">
        <f>SUM(D22:D25)</f>
        <v>1</v>
      </c>
      <c r="E26" s="30">
        <f>SUM(E22:E25)</f>
        <v>1</v>
      </c>
      <c r="F26" s="31"/>
      <c r="G26" s="31"/>
    </row>
    <row r="27" spans="1:7" ht="13.8" thickBot="1"/>
    <row r="28" spans="1:7" ht="16.2" thickBot="1">
      <c r="A28" s="134" t="s">
        <v>15</v>
      </c>
      <c r="B28" s="135"/>
      <c r="C28" s="135"/>
      <c r="D28" s="135"/>
      <c r="E28" s="135"/>
      <c r="F28" s="135"/>
      <c r="G28" s="136"/>
    </row>
    <row r="29" spans="1:7">
      <c r="A29" s="3"/>
      <c r="B29" s="105"/>
      <c r="C29" s="97"/>
      <c r="D29" s="10" t="s">
        <v>5</v>
      </c>
      <c r="E29" s="10" t="s">
        <v>5</v>
      </c>
      <c r="F29" s="11" t="s">
        <v>6</v>
      </c>
      <c r="G29" s="15" t="s">
        <v>6</v>
      </c>
    </row>
    <row r="30" spans="1:7">
      <c r="A30" s="12" t="s">
        <v>7</v>
      </c>
      <c r="B30" s="12" t="s">
        <v>8</v>
      </c>
      <c r="C30" s="98" t="s">
        <v>9</v>
      </c>
      <c r="D30" s="17" t="s">
        <v>8</v>
      </c>
      <c r="E30" s="13" t="s">
        <v>9</v>
      </c>
      <c r="F30" s="14" t="s">
        <v>8</v>
      </c>
      <c r="G30" s="16" t="s">
        <v>9</v>
      </c>
    </row>
    <row r="31" spans="1:7">
      <c r="A31" s="151" t="s">
        <v>70</v>
      </c>
      <c r="B31" s="152">
        <v>44</v>
      </c>
      <c r="C31" s="153">
        <v>14210096</v>
      </c>
      <c r="D31" s="154">
        <f t="shared" ref="D31:D36" si="4">B31/$B$41</f>
        <v>0.38260869565217392</v>
      </c>
      <c r="E31" s="148">
        <f t="shared" ref="E31:E36" si="5">C31/$C$41</f>
        <v>0.32445144558696043</v>
      </c>
      <c r="F31" s="150">
        <v>1</v>
      </c>
      <c r="G31" s="150">
        <f>RANK(C31,$C$31:$C$40)</f>
        <v>1</v>
      </c>
    </row>
    <row r="32" spans="1:7">
      <c r="A32" s="36" t="s">
        <v>57</v>
      </c>
      <c r="B32" s="37">
        <v>31</v>
      </c>
      <c r="C32" s="99">
        <v>12960900</v>
      </c>
      <c r="D32" s="27">
        <f t="shared" si="4"/>
        <v>0.26956521739130435</v>
      </c>
      <c r="E32" s="23">
        <f t="shared" si="5"/>
        <v>0.2959292281423036</v>
      </c>
      <c r="F32" s="109">
        <v>2</v>
      </c>
      <c r="G32" s="78">
        <f>RANK(C32,$C$31:$C$40)</f>
        <v>2</v>
      </c>
    </row>
    <row r="33" spans="1:7">
      <c r="A33" s="36" t="s">
        <v>73</v>
      </c>
      <c r="B33" s="37">
        <v>13</v>
      </c>
      <c r="C33" s="99">
        <v>5135000</v>
      </c>
      <c r="D33" s="27">
        <f t="shared" si="4"/>
        <v>0.11304347826086956</v>
      </c>
      <c r="E33" s="23">
        <f t="shared" si="5"/>
        <v>0.11724468104149625</v>
      </c>
      <c r="F33" s="109">
        <v>3</v>
      </c>
      <c r="G33" s="78">
        <f>RANK(C33,$C$31:$C$40)</f>
        <v>3</v>
      </c>
    </row>
    <row r="34" spans="1:7">
      <c r="A34" s="36" t="s">
        <v>85</v>
      </c>
      <c r="B34" s="37">
        <v>13</v>
      </c>
      <c r="C34" s="99">
        <v>4634300</v>
      </c>
      <c r="D34" s="27">
        <f t="shared" si="4"/>
        <v>0.11304347826086956</v>
      </c>
      <c r="E34" s="23">
        <f t="shared" si="5"/>
        <v>0.10581246842270811</v>
      </c>
      <c r="F34" s="78">
        <v>3</v>
      </c>
      <c r="G34" s="78">
        <f>RANK(C34,$C$31:$C$40)</f>
        <v>4</v>
      </c>
    </row>
    <row r="35" spans="1:7">
      <c r="A35" s="36" t="s">
        <v>110</v>
      </c>
      <c r="B35" s="37">
        <v>5</v>
      </c>
      <c r="C35" s="99">
        <v>1970000</v>
      </c>
      <c r="D35" s="27">
        <f t="shared" si="4"/>
        <v>4.3478260869565216E-2</v>
      </c>
      <c r="E35" s="23">
        <f t="shared" si="5"/>
        <v>4.4979945793913852E-2</v>
      </c>
      <c r="F35" s="109">
        <v>4</v>
      </c>
      <c r="G35" s="78">
        <f>RANK(C35,$C$31:$C$40)</f>
        <v>5</v>
      </c>
    </row>
    <row r="36" spans="1:7">
      <c r="A36" s="36" t="s">
        <v>104</v>
      </c>
      <c r="B36" s="37">
        <v>3</v>
      </c>
      <c r="C36" s="99">
        <v>1810000</v>
      </c>
      <c r="D36" s="27">
        <f t="shared" si="4"/>
        <v>2.6086956521739129E-2</v>
      </c>
      <c r="E36" s="23">
        <f t="shared" si="5"/>
        <v>4.1326752226895469E-2</v>
      </c>
      <c r="F36" s="78">
        <v>5</v>
      </c>
      <c r="G36" s="78">
        <f>RANK(C36,$C$31:$C$40)</f>
        <v>6</v>
      </c>
    </row>
    <row r="37" spans="1:7">
      <c r="A37" s="36" t="s">
        <v>101</v>
      </c>
      <c r="B37" s="37">
        <v>3</v>
      </c>
      <c r="C37" s="99">
        <v>1685000</v>
      </c>
      <c r="D37" s="27">
        <f t="shared" ref="D37:D39" si="6">B37/$B$41</f>
        <v>2.6086956521739129E-2</v>
      </c>
      <c r="E37" s="23">
        <f t="shared" ref="E37:E39" si="7">C37/$C$41</f>
        <v>3.8472694752662358E-2</v>
      </c>
      <c r="F37" s="78">
        <v>5</v>
      </c>
      <c r="G37" s="78">
        <f>RANK(C37,$C$31:$C$40)</f>
        <v>7</v>
      </c>
    </row>
    <row r="38" spans="1:7">
      <c r="A38" s="36" t="s">
        <v>77</v>
      </c>
      <c r="B38" s="37">
        <v>1</v>
      </c>
      <c r="C38" s="99">
        <v>620000</v>
      </c>
      <c r="D38" s="27">
        <f t="shared" si="6"/>
        <v>8.6956521739130436E-3</v>
      </c>
      <c r="E38" s="23">
        <f t="shared" si="7"/>
        <v>1.4156125072196237E-2</v>
      </c>
      <c r="F38" s="78">
        <v>6</v>
      </c>
      <c r="G38" s="78">
        <f>RANK(C38,$C$31:$C$40)</f>
        <v>8</v>
      </c>
    </row>
    <row r="39" spans="1:7">
      <c r="A39" s="36" t="s">
        <v>90</v>
      </c>
      <c r="B39" s="37">
        <v>1</v>
      </c>
      <c r="C39" s="99">
        <v>423000</v>
      </c>
      <c r="D39" s="27">
        <f t="shared" si="6"/>
        <v>8.6956521739130436E-3</v>
      </c>
      <c r="E39" s="23">
        <f t="shared" si="7"/>
        <v>9.6581304928048534E-3</v>
      </c>
      <c r="F39" s="78">
        <v>6</v>
      </c>
      <c r="G39" s="78">
        <f>RANK(C39,$C$31:$C$40)</f>
        <v>9</v>
      </c>
    </row>
    <row r="40" spans="1:7">
      <c r="A40" s="36" t="s">
        <v>132</v>
      </c>
      <c r="B40" s="37">
        <v>1</v>
      </c>
      <c r="C40" s="99">
        <v>349000</v>
      </c>
      <c r="D40" s="27">
        <f>B40/$B$41</f>
        <v>8.6956521739130436E-3</v>
      </c>
      <c r="E40" s="23">
        <f>C40/$C$41</f>
        <v>7.9685284680588494E-3</v>
      </c>
      <c r="F40" s="109">
        <v>6</v>
      </c>
      <c r="G40" s="78">
        <f>RANK(C40,$C$31:$C$40)</f>
        <v>10</v>
      </c>
    </row>
    <row r="41" spans="1:7">
      <c r="A41" s="28" t="s">
        <v>23</v>
      </c>
      <c r="B41" s="41">
        <f>SUM(B31:B40)</f>
        <v>115</v>
      </c>
      <c r="C41" s="102">
        <f>SUM(C31:C40)</f>
        <v>43797296</v>
      </c>
      <c r="D41" s="30">
        <f>SUM(D31:D40)</f>
        <v>0.99999999999999978</v>
      </c>
      <c r="E41" s="30">
        <f>SUM(E31:E40)</f>
        <v>0.99999999999999989</v>
      </c>
      <c r="F41" s="31"/>
      <c r="G41" s="31"/>
    </row>
    <row r="42" spans="1:7" ht="13.8" thickBot="1"/>
    <row r="43" spans="1:7" ht="16.2" thickBot="1">
      <c r="A43" s="134" t="s">
        <v>16</v>
      </c>
      <c r="B43" s="135"/>
      <c r="C43" s="135"/>
      <c r="D43" s="135"/>
      <c r="E43" s="135"/>
      <c r="F43" s="135"/>
      <c r="G43" s="136"/>
    </row>
    <row r="44" spans="1:7">
      <c r="A44" s="18"/>
      <c r="B44" s="106"/>
      <c r="C44" s="103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8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56" t="s">
        <v>70</v>
      </c>
      <c r="B46" s="157">
        <v>5</v>
      </c>
      <c r="C46" s="104">
        <v>1315000</v>
      </c>
      <c r="D46" s="148">
        <f>B46/$B$48</f>
        <v>0.83333333333333337</v>
      </c>
      <c r="E46" s="23">
        <f>C46/$C$48</f>
        <v>0.451114922813036</v>
      </c>
      <c r="F46" s="150">
        <v>1</v>
      </c>
      <c r="G46" s="78">
        <f>RANK(C46,$C$46:$C$47)</f>
        <v>2</v>
      </c>
    </row>
    <row r="47" spans="1:7">
      <c r="A47" s="156" t="s">
        <v>101</v>
      </c>
      <c r="B47" s="95">
        <v>1</v>
      </c>
      <c r="C47" s="158">
        <v>1600000</v>
      </c>
      <c r="D47" s="23">
        <f>B47/$B$48</f>
        <v>0.16666666666666666</v>
      </c>
      <c r="E47" s="148">
        <f>C47/$C$48</f>
        <v>0.548885077186964</v>
      </c>
      <c r="F47" s="78">
        <v>2</v>
      </c>
      <c r="G47" s="150">
        <f>RANK(C47,$C$46:$C$47)</f>
        <v>1</v>
      </c>
    </row>
    <row r="48" spans="1:7">
      <c r="A48" s="28" t="s">
        <v>23</v>
      </c>
      <c r="B48" s="41">
        <f>SUM(B46:B47)</f>
        <v>6</v>
      </c>
      <c r="C48" s="102">
        <f>SUM(C46:C47)</f>
        <v>2915000</v>
      </c>
      <c r="D48" s="30">
        <f>SUM(D46:D47)</f>
        <v>1</v>
      </c>
      <c r="E48" s="30">
        <f>SUM(E46:E47)</f>
        <v>1</v>
      </c>
      <c r="F48" s="31"/>
      <c r="G48" s="31"/>
    </row>
    <row r="49" spans="1:7" ht="13.8" thickBot="1"/>
    <row r="50" spans="1:7" ht="16.2" thickBot="1">
      <c r="A50" s="134" t="s">
        <v>17</v>
      </c>
      <c r="B50" s="135"/>
      <c r="C50" s="135"/>
      <c r="D50" s="135"/>
      <c r="E50" s="135"/>
      <c r="F50" s="135"/>
      <c r="G50" s="136"/>
    </row>
    <row r="51" spans="1:7">
      <c r="A51" s="18"/>
      <c r="B51" s="106"/>
      <c r="C51" s="103"/>
      <c r="D51" s="10" t="s">
        <v>5</v>
      </c>
      <c r="E51" s="10" t="s">
        <v>5</v>
      </c>
      <c r="F51" s="11" t="s">
        <v>6</v>
      </c>
      <c r="G51" s="15" t="s">
        <v>6</v>
      </c>
    </row>
    <row r="52" spans="1:7">
      <c r="A52" s="12" t="s">
        <v>7</v>
      </c>
      <c r="B52" s="12" t="s">
        <v>8</v>
      </c>
      <c r="C52" s="98" t="s">
        <v>9</v>
      </c>
      <c r="D52" s="13" t="s">
        <v>8</v>
      </c>
      <c r="E52" s="13" t="s">
        <v>9</v>
      </c>
      <c r="F52" s="14" t="s">
        <v>8</v>
      </c>
      <c r="G52" s="16" t="s">
        <v>9</v>
      </c>
    </row>
    <row r="53" spans="1:7">
      <c r="A53" s="151" t="s">
        <v>57</v>
      </c>
      <c r="B53" s="152">
        <v>8</v>
      </c>
      <c r="C53" s="99">
        <v>1882000</v>
      </c>
      <c r="D53" s="154">
        <f>B53/$B$60</f>
        <v>0.29629629629629628</v>
      </c>
      <c r="E53" s="23">
        <f>C53/$C$60</f>
        <v>0.20615426635262876</v>
      </c>
      <c r="F53" s="150">
        <v>1</v>
      </c>
      <c r="G53" s="78">
        <f>RANK(C53,$C$53:$C$59)</f>
        <v>2</v>
      </c>
    </row>
    <row r="54" spans="1:7">
      <c r="A54" s="36" t="s">
        <v>70</v>
      </c>
      <c r="B54" s="37">
        <v>8</v>
      </c>
      <c r="C54" s="99">
        <v>737000</v>
      </c>
      <c r="D54" s="27">
        <f>B54/$B$60</f>
        <v>0.29629629629629628</v>
      </c>
      <c r="E54" s="23">
        <f>C54/$C$60</f>
        <v>8.073097465562562E-2</v>
      </c>
      <c r="F54" s="78">
        <v>1</v>
      </c>
      <c r="G54" s="78">
        <f>RANK(C54,$C$53:$C$59)</f>
        <v>3</v>
      </c>
    </row>
    <row r="55" spans="1:7">
      <c r="A55" s="151" t="s">
        <v>101</v>
      </c>
      <c r="B55" s="37">
        <v>4</v>
      </c>
      <c r="C55" s="153">
        <v>6341085.8700000001</v>
      </c>
      <c r="D55" s="27">
        <f t="shared" ref="D55" si="8">B55/$B$60</f>
        <v>0.14814814814814814</v>
      </c>
      <c r="E55" s="148">
        <f t="shared" ref="E55" si="9">C55/$C$60</f>
        <v>0.69460250021725334</v>
      </c>
      <c r="F55" s="78">
        <v>2</v>
      </c>
      <c r="G55" s="150">
        <f>RANK(C55,$C$53:$C$59)</f>
        <v>1</v>
      </c>
    </row>
    <row r="56" spans="1:7">
      <c r="A56" s="36" t="s">
        <v>85</v>
      </c>
      <c r="B56" s="37">
        <v>3</v>
      </c>
      <c r="C56" s="99">
        <v>85000</v>
      </c>
      <c r="D56" s="27">
        <f>B56/$B$60</f>
        <v>0.1111111111111111</v>
      </c>
      <c r="E56" s="23">
        <f>C56/$C$60</f>
        <v>9.3108993836203222E-3</v>
      </c>
      <c r="F56" s="78">
        <v>3</v>
      </c>
      <c r="G56" s="78">
        <f>RANK(C56,$C$53:$C$59)</f>
        <v>4</v>
      </c>
    </row>
    <row r="57" spans="1:7">
      <c r="A57" s="36" t="s">
        <v>104</v>
      </c>
      <c r="B57" s="37">
        <v>2</v>
      </c>
      <c r="C57" s="99">
        <v>34000</v>
      </c>
      <c r="D57" s="27">
        <f>B57/$B$60</f>
        <v>7.407407407407407E-2</v>
      </c>
      <c r="E57" s="23">
        <f>C57/$C$60</f>
        <v>3.724359753448129E-3</v>
      </c>
      <c r="F57" s="78">
        <v>4</v>
      </c>
      <c r="G57" s="78">
        <f>RANK(C57,$C$53:$C$59)</f>
        <v>6</v>
      </c>
    </row>
    <row r="58" spans="1:7">
      <c r="A58" s="36" t="s">
        <v>73</v>
      </c>
      <c r="B58" s="37">
        <v>1</v>
      </c>
      <c r="C58" s="99">
        <v>35000</v>
      </c>
      <c r="D58" s="27">
        <f>B58/$B$60</f>
        <v>3.7037037037037035E-2</v>
      </c>
      <c r="E58" s="23">
        <f>C58/$C$60</f>
        <v>3.8338997461966032E-3</v>
      </c>
      <c r="F58" s="78">
        <v>5</v>
      </c>
      <c r="G58" s="78">
        <f>RANK(C58,$C$53:$C$59)</f>
        <v>5</v>
      </c>
    </row>
    <row r="59" spans="1:7">
      <c r="A59" s="36" t="s">
        <v>90</v>
      </c>
      <c r="B59" s="37">
        <v>1</v>
      </c>
      <c r="C59" s="99">
        <v>15000</v>
      </c>
      <c r="D59" s="27">
        <f>B59/$B$60</f>
        <v>3.7037037037037035E-2</v>
      </c>
      <c r="E59" s="23">
        <f>C59/$C$60</f>
        <v>1.6430998912271156E-3</v>
      </c>
      <c r="F59" s="78">
        <v>5</v>
      </c>
      <c r="G59" s="78">
        <f>RANK(C59,$C$53:$C$59)</f>
        <v>7</v>
      </c>
    </row>
    <row r="60" spans="1:7">
      <c r="A60" s="28" t="s">
        <v>23</v>
      </c>
      <c r="B60" s="29">
        <f>SUM(B53:B59)</f>
        <v>27</v>
      </c>
      <c r="C60" s="100">
        <f>SUM(C53:C59)</f>
        <v>9129085.870000001</v>
      </c>
      <c r="D60" s="30">
        <f>SUM(D53:D59)</f>
        <v>1</v>
      </c>
      <c r="E60" s="30">
        <f>SUM(E53:E59)</f>
        <v>0.99999999999999989</v>
      </c>
      <c r="F60" s="31"/>
      <c r="G60" s="31"/>
    </row>
    <row r="63" spans="1:7">
      <c r="A63" s="140" t="s">
        <v>24</v>
      </c>
      <c r="B63" s="140"/>
      <c r="C63" s="140"/>
    </row>
    <row r="64" spans="1:7">
      <c r="A64" s="20" t="s">
        <v>25</v>
      </c>
    </row>
  </sheetData>
  <sortState ref="A107:C126">
    <sortCondition descending="1" ref="B107"/>
    <sortCondition descending="1" ref="C107"/>
  </sortState>
  <mergeCells count="6">
    <mergeCell ref="A63:C63"/>
    <mergeCell ref="A4:G4"/>
    <mergeCell ref="A19:G19"/>
    <mergeCell ref="A28:G28"/>
    <mergeCell ref="A43:G43"/>
    <mergeCell ref="A50:G50"/>
  </mergeCells>
  <phoneticPr fontId="2" type="noConversion"/>
  <hyperlinks>
    <hyperlink ref="A6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5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5" customWidth="1"/>
    <col min="7" max="7" width="16.33203125" style="65" customWidth="1"/>
  </cols>
  <sheetData>
    <row r="1" spans="1:7" ht="15.6">
      <c r="A1" s="57" t="s">
        <v>46</v>
      </c>
    </row>
    <row r="2" spans="1:7">
      <c r="A2" s="58" t="str">
        <f>'OVERALL STATS'!A2</f>
        <v>Reporting Period: AUGUST, 2024</v>
      </c>
    </row>
    <row r="3" spans="1:7" ht="13.8" thickBot="1"/>
    <row r="4" spans="1:7" ht="16.2" thickBot="1">
      <c r="A4" s="134" t="s">
        <v>18</v>
      </c>
      <c r="B4" s="135"/>
      <c r="C4" s="135"/>
      <c r="D4" s="135"/>
      <c r="E4" s="135"/>
      <c r="F4" s="135"/>
      <c r="G4" s="136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9" t="s">
        <v>101</v>
      </c>
      <c r="B7" s="160">
        <v>5</v>
      </c>
      <c r="C7" s="161">
        <v>1404528</v>
      </c>
      <c r="D7" s="154">
        <f>B7/$B$12</f>
        <v>0.41666666666666669</v>
      </c>
      <c r="E7" s="162">
        <f>C7/$C$12</f>
        <v>0.44762210461318236</v>
      </c>
      <c r="F7" s="150">
        <v>1</v>
      </c>
      <c r="G7" s="150">
        <f>RANK(C7,$C$7:$C$11)</f>
        <v>1</v>
      </c>
    </row>
    <row r="8" spans="1:7">
      <c r="A8" s="62" t="s">
        <v>57</v>
      </c>
      <c r="B8" s="55">
        <v>3</v>
      </c>
      <c r="C8" s="56">
        <v>859000</v>
      </c>
      <c r="D8" s="27">
        <f>B8/$B$12</f>
        <v>0.25</v>
      </c>
      <c r="E8" s="68">
        <f>C8/$C$12</f>
        <v>0.27376270737409553</v>
      </c>
      <c r="F8" s="78">
        <v>2</v>
      </c>
      <c r="G8" s="78">
        <f>RANK(C8,$C$7:$C$11)</f>
        <v>2</v>
      </c>
    </row>
    <row r="9" spans="1:7">
      <c r="A9" s="69" t="s">
        <v>70</v>
      </c>
      <c r="B9" s="70">
        <v>2</v>
      </c>
      <c r="C9" s="71">
        <v>485629</v>
      </c>
      <c r="D9" s="27">
        <f t="shared" ref="D9" si="0">B9/$B$12</f>
        <v>0.16666666666666666</v>
      </c>
      <c r="E9" s="68">
        <f t="shared" ref="E9" si="1">C9/$C$12</f>
        <v>0.15476962726353277</v>
      </c>
      <c r="F9" s="78">
        <v>3</v>
      </c>
      <c r="G9" s="78">
        <f>RANK(C9,$C$7:$C$11)</f>
        <v>3</v>
      </c>
    </row>
    <row r="10" spans="1:7">
      <c r="A10" s="62" t="s">
        <v>85</v>
      </c>
      <c r="B10" s="55">
        <v>1</v>
      </c>
      <c r="C10" s="56">
        <v>220596.89</v>
      </c>
      <c r="D10" s="27">
        <f>B10/$B$12</f>
        <v>8.3333333333333329E-2</v>
      </c>
      <c r="E10" s="68">
        <f>C10/$C$12</f>
        <v>7.0304076652742201E-2</v>
      </c>
      <c r="F10" s="78">
        <v>4</v>
      </c>
      <c r="G10" s="78">
        <f>RANK(C10,$C$7:$C$11)</f>
        <v>4</v>
      </c>
    </row>
    <row r="11" spans="1:7">
      <c r="A11" s="62" t="s">
        <v>73</v>
      </c>
      <c r="B11" s="55">
        <v>1</v>
      </c>
      <c r="C11" s="56">
        <v>168000</v>
      </c>
      <c r="D11" s="27">
        <f>B11/$B$12</f>
        <v>8.3333333333333329E-2</v>
      </c>
      <c r="E11" s="68">
        <f>C11/$C$12</f>
        <v>5.3541484096447094E-2</v>
      </c>
      <c r="F11" s="78">
        <v>4</v>
      </c>
      <c r="G11" s="78">
        <f>RANK(C11,$C$7:$C$11)</f>
        <v>5</v>
      </c>
    </row>
    <row r="12" spans="1:7">
      <c r="A12" s="61" t="s">
        <v>23</v>
      </c>
      <c r="B12" s="34">
        <f>SUM(B7:B11)</f>
        <v>12</v>
      </c>
      <c r="C12" s="53">
        <f>SUM(C7:C11)</f>
        <v>3137753.89</v>
      </c>
      <c r="D12" s="30">
        <f>SUM(D7:D11)</f>
        <v>1</v>
      </c>
      <c r="E12" s="30">
        <f>SUM(E7:E11)</f>
        <v>1</v>
      </c>
      <c r="F12" s="41"/>
      <c r="G12" s="41"/>
    </row>
    <row r="13" spans="1:7" ht="13.8" thickBot="1"/>
    <row r="14" spans="1:7" ht="16.2" thickBot="1">
      <c r="A14" s="134" t="s">
        <v>19</v>
      </c>
      <c r="B14" s="135"/>
      <c r="C14" s="135"/>
      <c r="D14" s="135"/>
      <c r="E14" s="135"/>
      <c r="F14" s="135"/>
      <c r="G14" s="136"/>
    </row>
    <row r="15" spans="1:7">
      <c r="A15" s="59"/>
      <c r="B15" s="67"/>
      <c r="C15" s="40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60" t="s">
        <v>11</v>
      </c>
      <c r="B16" s="19" t="s">
        <v>8</v>
      </c>
      <c r="C16" s="52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63" t="s">
        <v>57</v>
      </c>
      <c r="B17" s="150">
        <v>1</v>
      </c>
      <c r="C17" s="164">
        <v>1000000</v>
      </c>
      <c r="D17" s="154">
        <f>B17/$B$18</f>
        <v>1</v>
      </c>
      <c r="E17" s="162">
        <f>C17/$C$18</f>
        <v>1</v>
      </c>
      <c r="F17" s="150">
        <v>1</v>
      </c>
      <c r="G17" s="150">
        <f>RANK(C17,$C$17:$C$17)</f>
        <v>1</v>
      </c>
    </row>
    <row r="18" spans="1:7">
      <c r="A18" s="61" t="s">
        <v>23</v>
      </c>
      <c r="B18" s="41">
        <f>SUM(B17:B17)</f>
        <v>1</v>
      </c>
      <c r="C18" s="38">
        <f>SUM(C17:C17)</f>
        <v>1000000</v>
      </c>
      <c r="D18" s="30">
        <f>SUM(D17:D17)</f>
        <v>1</v>
      </c>
      <c r="E18" s="30">
        <f>SUM(E17:E17)</f>
        <v>1</v>
      </c>
      <c r="F18" s="41"/>
      <c r="G18" s="41"/>
    </row>
    <row r="19" spans="1:7" ht="13.8" thickBot="1"/>
    <row r="20" spans="1:7" ht="16.2" thickBot="1">
      <c r="A20" s="134" t="s">
        <v>20</v>
      </c>
      <c r="B20" s="135"/>
      <c r="C20" s="135"/>
      <c r="D20" s="135"/>
      <c r="E20" s="135"/>
      <c r="F20" s="135"/>
      <c r="G20" s="136"/>
    </row>
    <row r="21" spans="1:7">
      <c r="A21" s="59"/>
      <c r="B21" s="67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60" t="s">
        <v>11</v>
      </c>
      <c r="B22" s="19" t="s">
        <v>8</v>
      </c>
      <c r="C22" s="52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59" t="s">
        <v>101</v>
      </c>
      <c r="B23" s="160">
        <v>2</v>
      </c>
      <c r="C23" s="161">
        <v>125000</v>
      </c>
      <c r="D23" s="154">
        <f t="shared" ref="D23" si="2">B23/$B$26</f>
        <v>0.5</v>
      </c>
      <c r="E23" s="162">
        <f t="shared" ref="E23" si="3">C23/$C$26</f>
        <v>0.55766227972339955</v>
      </c>
      <c r="F23" s="150">
        <v>1</v>
      </c>
      <c r="G23" s="150">
        <f>RANK(C23,$C$23:$C$25)</f>
        <v>1</v>
      </c>
    </row>
    <row r="24" spans="1:7">
      <c r="A24" s="75" t="s">
        <v>73</v>
      </c>
      <c r="B24" s="76">
        <v>1</v>
      </c>
      <c r="C24" s="77">
        <v>88300</v>
      </c>
      <c r="D24" s="27">
        <f>B24/$B$26</f>
        <v>0.25</v>
      </c>
      <c r="E24" s="68">
        <f>C24/$C$26</f>
        <v>0.39393263439660942</v>
      </c>
      <c r="F24" s="78">
        <v>2</v>
      </c>
      <c r="G24" s="78">
        <f>RANK(C24,$C$23:$C$25)</f>
        <v>2</v>
      </c>
    </row>
    <row r="25" spans="1:7">
      <c r="A25" s="75" t="s">
        <v>70</v>
      </c>
      <c r="B25" s="76">
        <v>1</v>
      </c>
      <c r="C25" s="77">
        <v>10850</v>
      </c>
      <c r="D25" s="27">
        <f>B25/$B$26</f>
        <v>0.25</v>
      </c>
      <c r="E25" s="68">
        <f>C25/$C$26</f>
        <v>4.840508587999108E-2</v>
      </c>
      <c r="F25" s="78">
        <v>2</v>
      </c>
      <c r="G25" s="78">
        <f>RANK(C25,$C$23:$C$25)</f>
        <v>3</v>
      </c>
    </row>
    <row r="26" spans="1:7">
      <c r="A26" s="61" t="s">
        <v>23</v>
      </c>
      <c r="B26" s="41">
        <f>SUM(B23:B25)</f>
        <v>4</v>
      </c>
      <c r="C26" s="38">
        <f>SUM(C23:C25)</f>
        <v>224150</v>
      </c>
      <c r="D26" s="30">
        <f>SUM(D23:D25)</f>
        <v>1</v>
      </c>
      <c r="E26" s="30">
        <f>SUM(E23:E25)</f>
        <v>1</v>
      </c>
      <c r="F26" s="41"/>
      <c r="G26" s="41"/>
    </row>
    <row r="27" spans="1:7" ht="13.8" thickBot="1"/>
    <row r="28" spans="1:7" ht="16.2" thickBot="1">
      <c r="A28" s="134" t="s">
        <v>21</v>
      </c>
      <c r="B28" s="135"/>
      <c r="C28" s="135"/>
      <c r="D28" s="135"/>
      <c r="E28" s="135"/>
      <c r="F28" s="135"/>
      <c r="G28" s="136"/>
    </row>
    <row r="29" spans="1:7">
      <c r="A29" s="59"/>
      <c r="B29" s="67"/>
      <c r="C29" s="40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60" t="s">
        <v>11</v>
      </c>
      <c r="B30" s="19" t="s">
        <v>8</v>
      </c>
      <c r="C30" s="52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63" t="s">
        <v>57</v>
      </c>
      <c r="B31" s="150">
        <v>3</v>
      </c>
      <c r="C31" s="164">
        <v>6273085</v>
      </c>
      <c r="D31" s="148">
        <f>B31/$B$32</f>
        <v>1</v>
      </c>
      <c r="E31" s="162">
        <f>C31/$C$32</f>
        <v>1</v>
      </c>
      <c r="F31" s="150">
        <v>1</v>
      </c>
      <c r="G31" s="150">
        <f>RANK(C31,$C$31:$C$31)</f>
        <v>1</v>
      </c>
    </row>
    <row r="32" spans="1:7">
      <c r="A32" s="61" t="s">
        <v>23</v>
      </c>
      <c r="B32" s="34">
        <f>SUM(B31:B31)</f>
        <v>3</v>
      </c>
      <c r="C32" s="53">
        <f>SUM(C31:C31)</f>
        <v>6273085</v>
      </c>
      <c r="D32" s="30">
        <f>SUM(D31:D31)</f>
        <v>1</v>
      </c>
      <c r="E32" s="30">
        <f>SUM(E31:E31)</f>
        <v>1</v>
      </c>
      <c r="F32" s="41"/>
      <c r="G32" s="41"/>
    </row>
    <row r="33" spans="1:7" ht="13.8" thickBot="1"/>
    <row r="34" spans="1:7" ht="16.2" thickBot="1">
      <c r="A34" s="134" t="s">
        <v>22</v>
      </c>
      <c r="B34" s="135"/>
      <c r="C34" s="135"/>
      <c r="D34" s="135"/>
      <c r="E34" s="135"/>
      <c r="F34" s="135"/>
      <c r="G34" s="136"/>
    </row>
    <row r="35" spans="1:7">
      <c r="A35" s="59"/>
      <c r="B35" s="67"/>
      <c r="C35" s="40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60" t="s">
        <v>11</v>
      </c>
      <c r="B36" s="19" t="s">
        <v>8</v>
      </c>
      <c r="C36" s="52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59" t="s">
        <v>70</v>
      </c>
      <c r="B37" s="160">
        <v>1</v>
      </c>
      <c r="C37" s="161">
        <v>110481.73</v>
      </c>
      <c r="D37" s="148">
        <f t="shared" ref="D37" si="4">B37/$B$38</f>
        <v>1</v>
      </c>
      <c r="E37" s="148">
        <f t="shared" ref="E37" si="5">C37/$C$38</f>
        <v>1</v>
      </c>
      <c r="F37" s="150">
        <v>1</v>
      </c>
      <c r="G37" s="150">
        <f>RANK(C37,$C$37:$C$37)</f>
        <v>1</v>
      </c>
    </row>
    <row r="38" spans="1:7">
      <c r="A38" s="61" t="s">
        <v>23</v>
      </c>
      <c r="B38" s="34">
        <f>SUM(B37:B37)</f>
        <v>1</v>
      </c>
      <c r="C38" s="53">
        <f>SUM(C37:C37)</f>
        <v>110481.73</v>
      </c>
      <c r="D38" s="30">
        <f>SUM(D37:D37)</f>
        <v>1</v>
      </c>
      <c r="E38" s="30">
        <f>SUM(E37:E37)</f>
        <v>1</v>
      </c>
      <c r="F38" s="41"/>
      <c r="G38" s="41"/>
    </row>
    <row r="39" spans="1:7">
      <c r="A39" s="63"/>
      <c r="B39" s="24"/>
      <c r="C39" s="54"/>
      <c r="D39" s="43"/>
      <c r="E39" s="43"/>
      <c r="F39" s="66"/>
      <c r="G39" s="66"/>
    </row>
    <row r="41" spans="1:7">
      <c r="A41" s="140" t="s">
        <v>24</v>
      </c>
      <c r="B41" s="140"/>
      <c r="C41" s="140"/>
    </row>
    <row r="42" spans="1:7">
      <c r="A42" s="64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4:G14"/>
    <mergeCell ref="A20:G20"/>
    <mergeCell ref="A28:G28"/>
    <mergeCell ref="A34:G34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91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9" t="s">
        <v>47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48</v>
      </c>
    </row>
    <row r="6" spans="1:7">
      <c r="A6" t="s">
        <v>77</v>
      </c>
      <c r="D6" s="80">
        <v>11</v>
      </c>
      <c r="E6" s="25">
        <v>5963416</v>
      </c>
      <c r="F6" s="9">
        <v>6.5868263473053898E-2</v>
      </c>
      <c r="G6" s="9">
        <v>9.1392980467850174E-2</v>
      </c>
    </row>
    <row r="7" spans="1:7">
      <c r="B7" t="s">
        <v>78</v>
      </c>
      <c r="D7" s="80">
        <v>11</v>
      </c>
      <c r="E7" s="25">
        <v>5963416</v>
      </c>
      <c r="F7" s="9">
        <v>6.5868263473053898E-2</v>
      </c>
      <c r="G7" s="9">
        <v>9.1392980467850174E-2</v>
      </c>
    </row>
    <row r="8" spans="1:7">
      <c r="C8" t="s">
        <v>79</v>
      </c>
      <c r="D8" s="80">
        <v>11</v>
      </c>
      <c r="E8" s="25">
        <v>5963416</v>
      </c>
      <c r="F8" s="9">
        <v>6.5868263473053898E-2</v>
      </c>
      <c r="G8" s="9">
        <v>9.1392980467850174E-2</v>
      </c>
    </row>
    <row r="9" spans="1:7">
      <c r="A9" t="s">
        <v>85</v>
      </c>
      <c r="D9" s="80">
        <v>16</v>
      </c>
      <c r="E9" s="25">
        <v>4719300</v>
      </c>
      <c r="F9" s="9">
        <v>9.580838323353294E-2</v>
      </c>
      <c r="G9" s="9">
        <v>7.2326145404232295E-2</v>
      </c>
    </row>
    <row r="10" spans="1:7">
      <c r="B10" t="s">
        <v>65</v>
      </c>
      <c r="D10" s="80">
        <v>12</v>
      </c>
      <c r="E10" s="25">
        <v>3467400</v>
      </c>
      <c r="F10" s="9">
        <v>7.1856287425149698E-2</v>
      </c>
      <c r="G10" s="9">
        <v>5.3140015802054345E-2</v>
      </c>
    </row>
    <row r="11" spans="1:7">
      <c r="C11" t="s">
        <v>125</v>
      </c>
      <c r="D11" s="80">
        <v>2</v>
      </c>
      <c r="E11" s="25">
        <v>670500</v>
      </c>
      <c r="F11" s="9">
        <v>1.1976047904191617E-2</v>
      </c>
      <c r="G11" s="9">
        <v>1.0275820671188048E-2</v>
      </c>
    </row>
    <row r="12" spans="1:7">
      <c r="C12" t="s">
        <v>114</v>
      </c>
      <c r="D12" s="80">
        <v>7</v>
      </c>
      <c r="E12" s="25">
        <v>1657500</v>
      </c>
      <c r="F12" s="9">
        <v>4.1916167664670656E-2</v>
      </c>
      <c r="G12" s="9">
        <v>2.5402196513787008E-2</v>
      </c>
    </row>
    <row r="13" spans="1:7">
      <c r="C13" t="s">
        <v>86</v>
      </c>
      <c r="D13" s="80">
        <v>2</v>
      </c>
      <c r="E13" s="25">
        <v>669500</v>
      </c>
      <c r="F13" s="9">
        <v>1.1976047904191617E-2</v>
      </c>
      <c r="G13" s="9">
        <v>1.0260495062431615E-2</v>
      </c>
    </row>
    <row r="14" spans="1:7">
      <c r="C14" t="s">
        <v>103</v>
      </c>
      <c r="D14" s="80">
        <v>1</v>
      </c>
      <c r="E14" s="25">
        <v>469900</v>
      </c>
      <c r="F14" s="9">
        <v>5.9880239520958087E-3</v>
      </c>
      <c r="G14" s="9">
        <v>7.2015035546476713E-3</v>
      </c>
    </row>
    <row r="15" spans="1:7">
      <c r="B15" t="s">
        <v>71</v>
      </c>
      <c r="D15" s="80">
        <v>4</v>
      </c>
      <c r="E15" s="25">
        <v>1251900</v>
      </c>
      <c r="F15" s="9">
        <v>2.3952095808383235E-2</v>
      </c>
      <c r="G15" s="9">
        <v>1.9186129602177953E-2</v>
      </c>
    </row>
    <row r="16" spans="1:7">
      <c r="C16" t="s">
        <v>86</v>
      </c>
      <c r="D16" s="80">
        <v>1</v>
      </c>
      <c r="E16" s="25">
        <v>182500</v>
      </c>
      <c r="F16" s="9">
        <v>5.9880239520958087E-3</v>
      </c>
      <c r="G16" s="9">
        <v>2.7969235980489465E-3</v>
      </c>
    </row>
    <row r="17" spans="1:7">
      <c r="C17" t="s">
        <v>94</v>
      </c>
      <c r="D17" s="80">
        <v>3</v>
      </c>
      <c r="E17" s="25">
        <v>1069400</v>
      </c>
      <c r="F17" s="9">
        <v>1.7964071856287425E-2</v>
      </c>
      <c r="G17" s="9">
        <v>1.6389206004129006E-2</v>
      </c>
    </row>
    <row r="18" spans="1:7">
      <c r="A18" t="s">
        <v>101</v>
      </c>
      <c r="D18" s="80">
        <v>8</v>
      </c>
      <c r="E18" s="25">
        <v>9626085.8699999992</v>
      </c>
      <c r="F18" s="9">
        <v>4.790419161676647E-2</v>
      </c>
      <c r="G18" s="9">
        <v>0.14752562589944396</v>
      </c>
    </row>
    <row r="19" spans="1:7">
      <c r="B19" t="s">
        <v>71</v>
      </c>
      <c r="D19" s="80">
        <v>2</v>
      </c>
      <c r="E19" s="25">
        <v>870000</v>
      </c>
      <c r="F19" s="9">
        <v>1.1976047904191617E-2</v>
      </c>
      <c r="G19" s="9">
        <v>1.3333279618096348E-2</v>
      </c>
    </row>
    <row r="20" spans="1:7">
      <c r="C20" t="s">
        <v>102</v>
      </c>
      <c r="D20" s="80">
        <v>2</v>
      </c>
      <c r="E20" s="25">
        <v>870000</v>
      </c>
      <c r="F20" s="9">
        <v>1.1976047904191617E-2</v>
      </c>
      <c r="G20" s="9">
        <v>1.3333279618096348E-2</v>
      </c>
    </row>
    <row r="21" spans="1:7">
      <c r="B21" t="s">
        <v>120</v>
      </c>
      <c r="D21" s="80">
        <v>3</v>
      </c>
      <c r="E21" s="25">
        <v>7641085.8700000001</v>
      </c>
      <c r="F21" s="9">
        <v>1.7964071856287425E-2</v>
      </c>
      <c r="G21" s="9">
        <v>0.1171042925179253</v>
      </c>
    </row>
    <row r="22" spans="1:7">
      <c r="C22" t="s">
        <v>131</v>
      </c>
      <c r="D22" s="80">
        <v>2</v>
      </c>
      <c r="E22" s="25">
        <v>7600000</v>
      </c>
      <c r="F22" s="9">
        <v>1.1976047904191617E-2</v>
      </c>
      <c r="G22" s="9">
        <v>0.11647462654888764</v>
      </c>
    </row>
    <row r="23" spans="1:7">
      <c r="C23" t="s">
        <v>121</v>
      </c>
      <c r="D23" s="80">
        <v>1</v>
      </c>
      <c r="E23" s="25">
        <v>41085.870000000003</v>
      </c>
      <c r="F23" s="9">
        <v>5.9880239520958087E-3</v>
      </c>
      <c r="G23" s="9">
        <v>6.2966596903765086E-4</v>
      </c>
    </row>
    <row r="24" spans="1:7">
      <c r="B24" t="s">
        <v>118</v>
      </c>
      <c r="D24" s="80">
        <v>3</v>
      </c>
      <c r="E24" s="25">
        <v>1115000</v>
      </c>
      <c r="F24" s="9">
        <v>1.7964071856287425E-2</v>
      </c>
      <c r="G24" s="9">
        <v>1.7088053763422331E-2</v>
      </c>
    </row>
    <row r="25" spans="1:7">
      <c r="C25" t="s">
        <v>119</v>
      </c>
      <c r="D25" s="80">
        <v>3</v>
      </c>
      <c r="E25" s="25">
        <v>1115000</v>
      </c>
      <c r="F25" s="9">
        <v>1.7964071856287425E-2</v>
      </c>
      <c r="G25" s="9">
        <v>1.7088053763422331E-2</v>
      </c>
    </row>
    <row r="26" spans="1:7">
      <c r="A26" t="s">
        <v>57</v>
      </c>
      <c r="D26" s="80">
        <v>43</v>
      </c>
      <c r="E26" s="25">
        <v>16923665</v>
      </c>
      <c r="F26" s="9">
        <v>0.25748502994011974</v>
      </c>
      <c r="G26" s="9">
        <v>0.25936546851493164</v>
      </c>
    </row>
    <row r="27" spans="1:7">
      <c r="B27" t="s">
        <v>65</v>
      </c>
      <c r="D27" s="80">
        <v>11</v>
      </c>
      <c r="E27" s="25">
        <v>3397900</v>
      </c>
      <c r="F27" s="9">
        <v>6.5868263473053898E-2</v>
      </c>
      <c r="G27" s="9">
        <v>5.2074885993482277E-2</v>
      </c>
    </row>
    <row r="28" spans="1:7">
      <c r="C28" t="s">
        <v>66</v>
      </c>
      <c r="D28" s="80">
        <v>11</v>
      </c>
      <c r="E28" s="25">
        <v>3397900</v>
      </c>
      <c r="F28" s="9">
        <v>6.5868263473053898E-2</v>
      </c>
      <c r="G28" s="9">
        <v>5.2074885993482277E-2</v>
      </c>
    </row>
    <row r="29" spans="1:7">
      <c r="B29" t="s">
        <v>108</v>
      </c>
      <c r="D29" s="80">
        <v>3</v>
      </c>
      <c r="E29" s="25">
        <v>2365000</v>
      </c>
      <c r="F29" s="9">
        <v>1.7964071856287425E-2</v>
      </c>
      <c r="G29" s="9">
        <v>3.6245064708963062E-2</v>
      </c>
    </row>
    <row r="30" spans="1:7">
      <c r="C30" t="s">
        <v>109</v>
      </c>
      <c r="D30" s="80">
        <v>3</v>
      </c>
      <c r="E30" s="25">
        <v>2365000</v>
      </c>
      <c r="F30" s="9">
        <v>1.7964071856287425E-2</v>
      </c>
      <c r="G30" s="9">
        <v>3.6245064708963062E-2</v>
      </c>
    </row>
    <row r="31" spans="1:7">
      <c r="B31" t="s">
        <v>63</v>
      </c>
      <c r="D31" s="80">
        <v>6</v>
      </c>
      <c r="E31" s="25">
        <v>1704000</v>
      </c>
      <c r="F31" s="9">
        <v>3.5928143712574849E-2</v>
      </c>
      <c r="G31" s="9">
        <v>2.6114837320961124E-2</v>
      </c>
    </row>
    <row r="32" spans="1:7">
      <c r="C32" t="s">
        <v>64</v>
      </c>
      <c r="D32" s="80">
        <v>6</v>
      </c>
      <c r="E32" s="25">
        <v>1704000</v>
      </c>
      <c r="F32" s="9">
        <v>3.5928143712574849E-2</v>
      </c>
      <c r="G32" s="9">
        <v>2.6114837320961124E-2</v>
      </c>
    </row>
    <row r="33" spans="1:7">
      <c r="B33" t="s">
        <v>68</v>
      </c>
      <c r="D33" s="80">
        <v>10</v>
      </c>
      <c r="E33" s="25">
        <v>4754265</v>
      </c>
      <c r="F33" s="9">
        <v>5.9880239520958084E-2</v>
      </c>
      <c r="G33" s="9">
        <v>7.2862005314400957E-2</v>
      </c>
    </row>
    <row r="34" spans="1:7">
      <c r="C34" t="s">
        <v>69</v>
      </c>
      <c r="D34" s="80">
        <v>3</v>
      </c>
      <c r="E34" s="25">
        <v>1305000</v>
      </c>
      <c r="F34" s="9">
        <v>1.7964071856287425E-2</v>
      </c>
      <c r="G34" s="9">
        <v>1.9999919427144523E-2</v>
      </c>
    </row>
    <row r="35" spans="1:7">
      <c r="C35" t="s">
        <v>96</v>
      </c>
      <c r="D35" s="80">
        <v>4</v>
      </c>
      <c r="E35" s="25">
        <v>2080765</v>
      </c>
      <c r="F35" s="9">
        <v>2.3952095808383235E-2</v>
      </c>
      <c r="G35" s="9">
        <v>3.1888990304078449E-2</v>
      </c>
    </row>
    <row r="36" spans="1:7">
      <c r="C36" t="s">
        <v>76</v>
      </c>
      <c r="D36" s="80">
        <v>2</v>
      </c>
      <c r="E36" s="25">
        <v>993500</v>
      </c>
      <c r="F36" s="9">
        <v>1.1976047904191617E-2</v>
      </c>
      <c r="G36" s="9">
        <v>1.5225992299515772E-2</v>
      </c>
    </row>
    <row r="37" spans="1:7">
      <c r="C37" t="s">
        <v>124</v>
      </c>
      <c r="D37" s="80">
        <v>1</v>
      </c>
      <c r="E37" s="25">
        <v>375000</v>
      </c>
      <c r="F37" s="9">
        <v>5.9880239520958087E-3</v>
      </c>
      <c r="G37" s="9">
        <v>5.7471032836622195E-3</v>
      </c>
    </row>
    <row r="38" spans="1:7">
      <c r="B38" t="s">
        <v>82</v>
      </c>
      <c r="D38" s="80">
        <v>1</v>
      </c>
      <c r="E38" s="25">
        <v>447500</v>
      </c>
      <c r="F38" s="9">
        <v>5.9880239520958087E-3</v>
      </c>
      <c r="G38" s="9">
        <v>6.8582099185035819E-3</v>
      </c>
    </row>
    <row r="39" spans="1:7">
      <c r="C39" t="s">
        <v>89</v>
      </c>
      <c r="D39" s="80">
        <v>1</v>
      </c>
      <c r="E39" s="25">
        <v>447500</v>
      </c>
      <c r="F39" s="9">
        <v>5.9880239520958087E-3</v>
      </c>
      <c r="G39" s="9">
        <v>6.8582099185035819E-3</v>
      </c>
    </row>
    <row r="40" spans="1:7">
      <c r="B40" t="s">
        <v>59</v>
      </c>
      <c r="D40" s="80">
        <v>11</v>
      </c>
      <c r="E40" s="25">
        <v>3891000</v>
      </c>
      <c r="F40" s="9">
        <v>6.5868263473053898E-2</v>
      </c>
      <c r="G40" s="9">
        <v>5.9631943671279185E-2</v>
      </c>
    </row>
    <row r="41" spans="1:7">
      <c r="C41" t="s">
        <v>60</v>
      </c>
      <c r="D41" s="80">
        <v>11</v>
      </c>
      <c r="E41" s="25">
        <v>3891000</v>
      </c>
      <c r="F41" s="9">
        <v>6.5868263473053898E-2</v>
      </c>
      <c r="G41" s="9">
        <v>5.9631943671279185E-2</v>
      </c>
    </row>
    <row r="42" spans="1:7">
      <c r="B42" t="s">
        <v>134</v>
      </c>
      <c r="D42" s="80">
        <v>1</v>
      </c>
      <c r="E42" s="25">
        <v>364000</v>
      </c>
      <c r="F42" s="9">
        <v>5.9880239520958087E-3</v>
      </c>
      <c r="G42" s="9">
        <v>5.5785215873414605E-3</v>
      </c>
    </row>
    <row r="43" spans="1:7">
      <c r="C43" t="s">
        <v>135</v>
      </c>
      <c r="D43" s="80">
        <v>1</v>
      </c>
      <c r="E43" s="25">
        <v>364000</v>
      </c>
      <c r="F43" s="9">
        <v>5.9880239520958087E-3</v>
      </c>
      <c r="G43" s="9">
        <v>5.5785215873414605E-3</v>
      </c>
    </row>
    <row r="44" spans="1:7">
      <c r="A44" t="s">
        <v>104</v>
      </c>
      <c r="D44" s="80">
        <v>5</v>
      </c>
      <c r="E44" s="25">
        <v>1844000</v>
      </c>
      <c r="F44" s="9">
        <v>2.9940119760479042E-2</v>
      </c>
      <c r="G44" s="9">
        <v>2.8260422546861685E-2</v>
      </c>
    </row>
    <row r="45" spans="1:7">
      <c r="B45" t="s">
        <v>74</v>
      </c>
      <c r="D45" s="80">
        <v>5</v>
      </c>
      <c r="E45" s="25">
        <v>1844000</v>
      </c>
      <c r="F45" s="9">
        <v>2.9940119760479042E-2</v>
      </c>
      <c r="G45" s="9">
        <v>2.8260422546861685E-2</v>
      </c>
    </row>
    <row r="46" spans="1:7">
      <c r="C46" t="s">
        <v>105</v>
      </c>
      <c r="D46" s="80">
        <v>5</v>
      </c>
      <c r="E46" s="25">
        <v>1844000</v>
      </c>
      <c r="F46" s="9">
        <v>2.9940119760479042E-2</v>
      </c>
      <c r="G46" s="9">
        <v>2.8260422546861685E-2</v>
      </c>
    </row>
    <row r="47" spans="1:7">
      <c r="A47" t="s">
        <v>90</v>
      </c>
      <c r="D47" s="80">
        <v>2</v>
      </c>
      <c r="E47" s="25">
        <v>438000</v>
      </c>
      <c r="F47" s="9">
        <v>1.1976047904191617E-2</v>
      </c>
      <c r="G47" s="9">
        <v>6.7126166353174716E-3</v>
      </c>
    </row>
    <row r="48" spans="1:7">
      <c r="B48" t="s">
        <v>65</v>
      </c>
      <c r="D48" s="80">
        <v>1</v>
      </c>
      <c r="E48" s="25">
        <v>15000</v>
      </c>
      <c r="F48" s="9">
        <v>5.9880239520958087E-3</v>
      </c>
      <c r="G48" s="9">
        <v>2.2988413134648878E-4</v>
      </c>
    </row>
    <row r="49" spans="1:7">
      <c r="C49" t="s">
        <v>127</v>
      </c>
      <c r="D49" s="80">
        <v>1</v>
      </c>
      <c r="E49" s="25">
        <v>15000</v>
      </c>
      <c r="F49" s="9">
        <v>5.9880239520958087E-3</v>
      </c>
      <c r="G49" s="9">
        <v>2.2988413134648878E-4</v>
      </c>
    </row>
    <row r="50" spans="1:7">
      <c r="B50" t="s">
        <v>91</v>
      </c>
      <c r="D50" s="80">
        <v>1</v>
      </c>
      <c r="E50" s="25">
        <v>423000</v>
      </c>
      <c r="F50" s="9">
        <v>5.9880239520958087E-3</v>
      </c>
      <c r="G50" s="9">
        <v>6.4827325039709827E-3</v>
      </c>
    </row>
    <row r="51" spans="1:7">
      <c r="C51" t="s">
        <v>92</v>
      </c>
      <c r="D51" s="80">
        <v>1</v>
      </c>
      <c r="E51" s="25">
        <v>423000</v>
      </c>
      <c r="F51" s="9">
        <v>5.9880239520958087E-3</v>
      </c>
      <c r="G51" s="9">
        <v>6.4827325039709827E-3</v>
      </c>
    </row>
    <row r="52" spans="1:7">
      <c r="A52" t="s">
        <v>70</v>
      </c>
      <c r="D52" s="80">
        <v>58</v>
      </c>
      <c r="E52" s="25">
        <v>16711096</v>
      </c>
      <c r="F52" s="9">
        <v>0.3473053892215569</v>
      </c>
      <c r="G52" s="9">
        <v>0.25610771918718556</v>
      </c>
    </row>
    <row r="53" spans="1:7">
      <c r="B53" t="s">
        <v>71</v>
      </c>
      <c r="D53" s="80">
        <v>26</v>
      </c>
      <c r="E53" s="25">
        <v>8414946</v>
      </c>
      <c r="F53" s="9">
        <v>0.15568862275449102</v>
      </c>
      <c r="G53" s="9">
        <v>0.12896417010250735</v>
      </c>
    </row>
    <row r="54" spans="1:7">
      <c r="C54" t="s">
        <v>72</v>
      </c>
      <c r="D54" s="80">
        <v>23</v>
      </c>
      <c r="E54" s="25">
        <v>7502400</v>
      </c>
      <c r="F54" s="9">
        <v>0.1377245508982036</v>
      </c>
      <c r="G54" s="9">
        <v>0.11497884713425982</v>
      </c>
    </row>
    <row r="55" spans="1:7">
      <c r="C55" t="s">
        <v>113</v>
      </c>
      <c r="D55" s="80">
        <v>1</v>
      </c>
      <c r="E55" s="25">
        <v>415000</v>
      </c>
      <c r="F55" s="9">
        <v>5.9880239520958087E-3</v>
      </c>
      <c r="G55" s="9">
        <v>6.3601276339195221E-3</v>
      </c>
    </row>
    <row r="56" spans="1:7">
      <c r="C56" t="s">
        <v>123</v>
      </c>
      <c r="D56" s="80">
        <v>1</v>
      </c>
      <c r="E56" s="25">
        <v>170000</v>
      </c>
      <c r="F56" s="9">
        <v>5.9880239520958087E-3</v>
      </c>
      <c r="G56" s="9">
        <v>2.6053534885935392E-3</v>
      </c>
    </row>
    <row r="57" spans="1:7">
      <c r="C57" t="s">
        <v>112</v>
      </c>
      <c r="D57" s="80">
        <v>1</v>
      </c>
      <c r="E57" s="25">
        <v>327546</v>
      </c>
      <c r="F57" s="9">
        <v>5.9880239520958087E-3</v>
      </c>
      <c r="G57" s="9">
        <v>5.0198418457344674E-3</v>
      </c>
    </row>
    <row r="58" spans="1:7">
      <c r="B58" t="s">
        <v>82</v>
      </c>
      <c r="D58" s="80">
        <v>4</v>
      </c>
      <c r="E58" s="25">
        <v>614000</v>
      </c>
      <c r="F58" s="9">
        <v>2.3952095808383235E-2</v>
      </c>
      <c r="G58" s="9">
        <v>9.4099237764496066E-3</v>
      </c>
    </row>
    <row r="59" spans="1:7">
      <c r="C59" t="s">
        <v>83</v>
      </c>
      <c r="D59" s="80">
        <v>4</v>
      </c>
      <c r="E59" s="25">
        <v>614000</v>
      </c>
      <c r="F59" s="9">
        <v>2.3952095808383235E-2</v>
      </c>
      <c r="G59" s="9">
        <v>9.4099237764496066E-3</v>
      </c>
    </row>
    <row r="60" spans="1:7">
      <c r="B60" t="s">
        <v>59</v>
      </c>
      <c r="D60" s="80">
        <v>13</v>
      </c>
      <c r="E60" s="25">
        <v>3658500</v>
      </c>
      <c r="F60" s="9">
        <v>7.7844311377245512E-2</v>
      </c>
      <c r="G60" s="9">
        <v>5.6068739635408607E-2</v>
      </c>
    </row>
    <row r="61" spans="1:7">
      <c r="C61" t="s">
        <v>87</v>
      </c>
      <c r="D61" s="80">
        <v>13</v>
      </c>
      <c r="E61" s="25">
        <v>3658500</v>
      </c>
      <c r="F61" s="9">
        <v>7.7844311377245512E-2</v>
      </c>
      <c r="G61" s="9">
        <v>5.6068739635408607E-2</v>
      </c>
    </row>
    <row r="62" spans="1:7">
      <c r="B62" t="s">
        <v>74</v>
      </c>
      <c r="D62" s="80">
        <v>3</v>
      </c>
      <c r="E62" s="25">
        <v>1107650</v>
      </c>
      <c r="F62" s="9">
        <v>1.7964071856287425E-2</v>
      </c>
      <c r="G62" s="9">
        <v>1.6975410539062551E-2</v>
      </c>
    </row>
    <row r="63" spans="1:7">
      <c r="C63" t="s">
        <v>84</v>
      </c>
      <c r="D63" s="80">
        <v>1</v>
      </c>
      <c r="E63" s="25">
        <v>384000</v>
      </c>
      <c r="F63" s="9">
        <v>5.9880239520958087E-3</v>
      </c>
      <c r="G63" s="9">
        <v>5.8850337624701127E-3</v>
      </c>
    </row>
    <row r="64" spans="1:7">
      <c r="C64" t="s">
        <v>112</v>
      </c>
      <c r="D64" s="80">
        <v>1</v>
      </c>
      <c r="E64" s="25">
        <v>90000</v>
      </c>
      <c r="F64" s="9">
        <v>5.9880239520958087E-3</v>
      </c>
      <c r="G64" s="9">
        <v>1.3793047880789327E-3</v>
      </c>
    </row>
    <row r="65" spans="1:7">
      <c r="C65" t="s">
        <v>106</v>
      </c>
      <c r="D65" s="80">
        <v>1</v>
      </c>
      <c r="E65" s="25">
        <v>633650</v>
      </c>
      <c r="F65" s="9">
        <v>5.9880239520958087E-3</v>
      </c>
      <c r="G65" s="9">
        <v>9.7110719885135071E-3</v>
      </c>
    </row>
    <row r="66" spans="1:7">
      <c r="B66" t="s">
        <v>99</v>
      </c>
      <c r="D66" s="80">
        <v>9</v>
      </c>
      <c r="E66" s="25">
        <v>2189000</v>
      </c>
      <c r="F66" s="9">
        <v>5.3892215568862277E-2</v>
      </c>
      <c r="G66" s="9">
        <v>3.3547757567830926E-2</v>
      </c>
    </row>
    <row r="67" spans="1:7">
      <c r="C67" t="s">
        <v>100</v>
      </c>
      <c r="D67" s="80">
        <v>9</v>
      </c>
      <c r="E67" s="25">
        <v>2189000</v>
      </c>
      <c r="F67" s="9">
        <v>5.3892215568862277E-2</v>
      </c>
      <c r="G67" s="9">
        <v>3.3547757567830926E-2</v>
      </c>
    </row>
    <row r="68" spans="1:7">
      <c r="B68" t="s">
        <v>128</v>
      </c>
      <c r="D68" s="80">
        <v>3</v>
      </c>
      <c r="E68" s="25">
        <v>727000</v>
      </c>
      <c r="F68" s="9">
        <v>1.7964071856287425E-2</v>
      </c>
      <c r="G68" s="9">
        <v>1.1141717565926489E-2</v>
      </c>
    </row>
    <row r="69" spans="1:7">
      <c r="C69" t="s">
        <v>112</v>
      </c>
      <c r="D69" s="80">
        <v>1</v>
      </c>
      <c r="E69" s="25">
        <v>427000</v>
      </c>
      <c r="F69" s="9">
        <v>5.9880239520958087E-3</v>
      </c>
      <c r="G69" s="9">
        <v>6.5440349389967135E-3</v>
      </c>
    </row>
    <row r="70" spans="1:7">
      <c r="C70" t="s">
        <v>129</v>
      </c>
      <c r="D70" s="80">
        <v>2</v>
      </c>
      <c r="E70" s="25">
        <v>300000</v>
      </c>
      <c r="F70" s="9">
        <v>1.1976047904191617E-2</v>
      </c>
      <c r="G70" s="9">
        <v>4.5976826269297751E-3</v>
      </c>
    </row>
    <row r="71" spans="1:7">
      <c r="A71" t="s">
        <v>73</v>
      </c>
      <c r="D71" s="80">
        <v>18</v>
      </c>
      <c r="E71" s="25">
        <v>6705700</v>
      </c>
      <c r="F71" s="9">
        <v>0.10778443113772455</v>
      </c>
      <c r="G71" s="9">
        <v>0.10276893463800998</v>
      </c>
    </row>
    <row r="72" spans="1:7">
      <c r="B72" t="s">
        <v>65</v>
      </c>
      <c r="D72" s="80">
        <v>11</v>
      </c>
      <c r="E72" s="25">
        <v>4292700</v>
      </c>
      <c r="F72" s="9">
        <v>6.5868263473053898E-2</v>
      </c>
      <c r="G72" s="9">
        <v>6.5788240708738149E-2</v>
      </c>
    </row>
    <row r="73" spans="1:7">
      <c r="C73" t="s">
        <v>95</v>
      </c>
      <c r="D73" s="80">
        <v>11</v>
      </c>
      <c r="E73" s="25">
        <v>4292700</v>
      </c>
      <c r="F73" s="9">
        <v>6.5868263473053898E-2</v>
      </c>
      <c r="G73" s="9">
        <v>6.5788240708738149E-2</v>
      </c>
    </row>
    <row r="74" spans="1:7">
      <c r="B74" t="s">
        <v>71</v>
      </c>
      <c r="D74" s="80">
        <v>1</v>
      </c>
      <c r="E74" s="25">
        <v>430000</v>
      </c>
      <c r="F74" s="9">
        <v>5.9880239520958087E-3</v>
      </c>
      <c r="G74" s="9">
        <v>6.5900117652660109E-3</v>
      </c>
    </row>
    <row r="75" spans="1:7">
      <c r="C75" t="s">
        <v>136</v>
      </c>
      <c r="D75" s="80">
        <v>1</v>
      </c>
      <c r="E75" s="25">
        <v>430000</v>
      </c>
      <c r="F75" s="9">
        <v>5.9880239520958087E-3</v>
      </c>
      <c r="G75" s="9">
        <v>6.5900117652660109E-3</v>
      </c>
    </row>
    <row r="76" spans="1:7">
      <c r="B76" t="s">
        <v>59</v>
      </c>
      <c r="D76" s="80">
        <v>3</v>
      </c>
      <c r="E76" s="25">
        <v>1148000</v>
      </c>
      <c r="F76" s="9">
        <v>1.7964071856287425E-2</v>
      </c>
      <c r="G76" s="9">
        <v>1.7593798852384608E-2</v>
      </c>
    </row>
    <row r="77" spans="1:7">
      <c r="C77" t="s">
        <v>107</v>
      </c>
      <c r="D77" s="80">
        <v>3</v>
      </c>
      <c r="E77" s="25">
        <v>1148000</v>
      </c>
      <c r="F77" s="9">
        <v>1.7964071856287425E-2</v>
      </c>
      <c r="G77" s="9">
        <v>1.7593798852384608E-2</v>
      </c>
    </row>
    <row r="78" spans="1:7">
      <c r="B78" t="s">
        <v>74</v>
      </c>
      <c r="D78" s="80">
        <v>2</v>
      </c>
      <c r="E78" s="25">
        <v>760000</v>
      </c>
      <c r="F78" s="9">
        <v>1.1976047904191617E-2</v>
      </c>
      <c r="G78" s="9">
        <v>1.1647462654888764E-2</v>
      </c>
    </row>
    <row r="79" spans="1:7">
      <c r="C79" t="s">
        <v>75</v>
      </c>
      <c r="D79" s="80">
        <v>2</v>
      </c>
      <c r="E79" s="25">
        <v>760000</v>
      </c>
      <c r="F79" s="9">
        <v>1.1976047904191617E-2</v>
      </c>
      <c r="G79" s="9">
        <v>1.1647462654888764E-2</v>
      </c>
    </row>
    <row r="80" spans="1:7">
      <c r="B80" t="s">
        <v>115</v>
      </c>
      <c r="D80" s="80">
        <v>1</v>
      </c>
      <c r="E80" s="25">
        <v>75000</v>
      </c>
      <c r="F80" s="9">
        <v>5.9880239520958087E-3</v>
      </c>
      <c r="G80" s="9">
        <v>1.1494206567324438E-3</v>
      </c>
    </row>
    <row r="81" spans="1:7">
      <c r="C81" t="s">
        <v>116</v>
      </c>
      <c r="D81" s="80">
        <v>1</v>
      </c>
      <c r="E81" s="25">
        <v>75000</v>
      </c>
      <c r="F81" s="9">
        <v>5.9880239520958087E-3</v>
      </c>
      <c r="G81" s="9">
        <v>1.1494206567324438E-3</v>
      </c>
    </row>
    <row r="82" spans="1:7">
      <c r="A82" t="s">
        <v>110</v>
      </c>
      <c r="D82" s="80">
        <v>5</v>
      </c>
      <c r="E82" s="25">
        <v>1970000</v>
      </c>
      <c r="F82" s="9">
        <v>2.9940119760479042E-2</v>
      </c>
      <c r="G82" s="9">
        <v>3.0191449250172191E-2</v>
      </c>
    </row>
    <row r="83" spans="1:7">
      <c r="B83" t="s">
        <v>118</v>
      </c>
      <c r="D83" s="80">
        <v>3</v>
      </c>
      <c r="E83" s="25">
        <v>1348000</v>
      </c>
      <c r="F83" s="9">
        <v>1.7964071856287425E-2</v>
      </c>
      <c r="G83" s="9">
        <v>2.0658920603671124E-2</v>
      </c>
    </row>
    <row r="84" spans="1:7">
      <c r="C84" t="s">
        <v>112</v>
      </c>
      <c r="D84" s="80">
        <v>1</v>
      </c>
      <c r="E84" s="25">
        <v>379000</v>
      </c>
      <c r="F84" s="9">
        <v>5.9880239520958087E-3</v>
      </c>
      <c r="G84" s="9">
        <v>5.8084057186879494E-3</v>
      </c>
    </row>
    <row r="85" spans="1:7">
      <c r="C85" t="s">
        <v>130</v>
      </c>
      <c r="D85" s="80">
        <v>2</v>
      </c>
      <c r="E85" s="25">
        <v>969000</v>
      </c>
      <c r="F85" s="9">
        <v>1.1976047904191617E-2</v>
      </c>
      <c r="G85" s="9">
        <v>1.4850514884983174E-2</v>
      </c>
    </row>
    <row r="86" spans="1:7">
      <c r="B86" t="s">
        <v>111</v>
      </c>
      <c r="D86" s="80">
        <v>2</v>
      </c>
      <c r="E86" s="25">
        <v>622000</v>
      </c>
      <c r="F86" s="9">
        <v>1.1976047904191617E-2</v>
      </c>
      <c r="G86" s="9">
        <v>9.5325286465010681E-3</v>
      </c>
    </row>
    <row r="87" spans="1:7">
      <c r="C87" t="s">
        <v>112</v>
      </c>
      <c r="D87" s="80">
        <v>2</v>
      </c>
      <c r="E87" s="25">
        <v>622000</v>
      </c>
      <c r="F87" s="9">
        <v>1.1976047904191617E-2</v>
      </c>
      <c r="G87" s="9">
        <v>9.5325286465010681E-3</v>
      </c>
    </row>
    <row r="88" spans="1:7">
      <c r="A88" t="s">
        <v>132</v>
      </c>
      <c r="D88" s="80">
        <v>1</v>
      </c>
      <c r="E88" s="25">
        <v>349000</v>
      </c>
      <c r="F88" s="9">
        <v>5.9880239520958087E-3</v>
      </c>
      <c r="G88" s="9">
        <v>5.3486374559949717E-3</v>
      </c>
    </row>
    <row r="89" spans="1:7">
      <c r="B89" t="s">
        <v>74</v>
      </c>
      <c r="D89" s="80">
        <v>1</v>
      </c>
      <c r="E89" s="25">
        <v>349000</v>
      </c>
      <c r="F89" s="9">
        <v>5.9880239520958087E-3</v>
      </c>
      <c r="G89" s="9">
        <v>5.3486374559949717E-3</v>
      </c>
    </row>
    <row r="90" spans="1:7">
      <c r="C90" t="s">
        <v>133</v>
      </c>
      <c r="D90" s="80">
        <v>1</v>
      </c>
      <c r="E90" s="25">
        <v>349000</v>
      </c>
      <c r="F90" s="9">
        <v>5.9880239520958087E-3</v>
      </c>
      <c r="G90" s="9">
        <v>5.3486374559949717E-3</v>
      </c>
    </row>
    <row r="91" spans="1:7">
      <c r="A91" t="s">
        <v>29</v>
      </c>
      <c r="D91" s="80">
        <v>167</v>
      </c>
      <c r="E91" s="25">
        <v>65250262.870000005</v>
      </c>
      <c r="F91" s="9">
        <v>1</v>
      </c>
      <c r="G9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7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160</v>
      </c>
      <c r="C5" s="80">
        <v>1</v>
      </c>
      <c r="D5" s="25">
        <v>88300</v>
      </c>
      <c r="E5" s="9">
        <v>4.7619047619047616E-2</v>
      </c>
      <c r="F5" s="9">
        <v>8.2174157952329858E-3</v>
      </c>
    </row>
    <row r="6" spans="1:6">
      <c r="B6" t="s">
        <v>73</v>
      </c>
      <c r="C6" s="80">
        <v>1</v>
      </c>
      <c r="D6" s="25">
        <v>88300</v>
      </c>
      <c r="E6" s="9">
        <v>4.7619047619047616E-2</v>
      </c>
      <c r="F6" s="9">
        <v>8.2174157952329858E-3</v>
      </c>
    </row>
    <row r="7" spans="1:6">
      <c r="C7" s="80"/>
      <c r="D7" s="25"/>
      <c r="E7" s="9"/>
      <c r="F7" s="9"/>
    </row>
    <row r="8" spans="1:6">
      <c r="A8" t="s">
        <v>139</v>
      </c>
      <c r="C8" s="80">
        <v>1</v>
      </c>
      <c r="D8" s="25">
        <v>220000</v>
      </c>
      <c r="E8" s="9">
        <v>4.7619047619047616E-2</v>
      </c>
      <c r="F8" s="9">
        <v>2.0473742638179582E-2</v>
      </c>
    </row>
    <row r="9" spans="1:6">
      <c r="B9" t="s">
        <v>101</v>
      </c>
      <c r="C9" s="80">
        <v>1</v>
      </c>
      <c r="D9" s="25">
        <v>220000</v>
      </c>
      <c r="E9" s="9">
        <v>4.7619047619047616E-2</v>
      </c>
      <c r="F9" s="9">
        <v>2.0473742638179582E-2</v>
      </c>
    </row>
    <row r="10" spans="1:6">
      <c r="C10" s="80"/>
      <c r="D10" s="25"/>
      <c r="E10" s="9"/>
      <c r="F10" s="9"/>
    </row>
    <row r="11" spans="1:6">
      <c r="A11" t="s">
        <v>158</v>
      </c>
      <c r="C11" s="80">
        <v>3</v>
      </c>
      <c r="D11" s="25">
        <v>349453</v>
      </c>
      <c r="E11" s="9">
        <v>0.14285714285714285</v>
      </c>
      <c r="F11" s="9">
        <v>3.2520958118817132E-2</v>
      </c>
    </row>
    <row r="12" spans="1:6">
      <c r="B12" t="s">
        <v>101</v>
      </c>
      <c r="C12" s="80">
        <v>2</v>
      </c>
      <c r="D12" s="25">
        <v>338603</v>
      </c>
      <c r="E12" s="9">
        <v>9.5238095238095233E-2</v>
      </c>
      <c r="F12" s="9">
        <v>3.1511230356888728E-2</v>
      </c>
    </row>
    <row r="13" spans="1:6">
      <c r="B13" t="s">
        <v>70</v>
      </c>
      <c r="C13" s="80">
        <v>1</v>
      </c>
      <c r="D13" s="25">
        <v>10850</v>
      </c>
      <c r="E13" s="9">
        <v>4.7619047619047616E-2</v>
      </c>
      <c r="F13" s="9">
        <v>1.0097277619284021E-3</v>
      </c>
    </row>
    <row r="14" spans="1:6">
      <c r="C14" s="80"/>
      <c r="D14" s="25"/>
      <c r="E14" s="9"/>
      <c r="F14" s="9"/>
    </row>
    <row r="15" spans="1:6">
      <c r="A15" t="s">
        <v>176</v>
      </c>
      <c r="C15" s="80">
        <v>1</v>
      </c>
      <c r="D15" s="25">
        <v>550000</v>
      </c>
      <c r="E15" s="9">
        <v>4.7619047619047616E-2</v>
      </c>
      <c r="F15" s="9">
        <v>5.1184356595448954E-2</v>
      </c>
    </row>
    <row r="16" spans="1:6">
      <c r="B16" t="s">
        <v>57</v>
      </c>
      <c r="C16" s="80">
        <v>1</v>
      </c>
      <c r="D16" s="25">
        <v>550000</v>
      </c>
      <c r="E16" s="9">
        <v>4.7619047619047616E-2</v>
      </c>
      <c r="F16" s="9">
        <v>5.1184356595448954E-2</v>
      </c>
    </row>
    <row r="17" spans="1:6">
      <c r="C17" s="80"/>
      <c r="D17" s="25"/>
      <c r="E17" s="9"/>
      <c r="F17" s="9"/>
    </row>
    <row r="18" spans="1:6">
      <c r="A18" t="s">
        <v>157</v>
      </c>
      <c r="C18" s="80">
        <v>1</v>
      </c>
      <c r="D18" s="25">
        <v>296000</v>
      </c>
      <c r="E18" s="9">
        <v>4.7619047619047616E-2</v>
      </c>
      <c r="F18" s="9">
        <v>2.7546490095005254E-2</v>
      </c>
    </row>
    <row r="19" spans="1:6">
      <c r="B19" t="s">
        <v>57</v>
      </c>
      <c r="C19" s="80">
        <v>1</v>
      </c>
      <c r="D19" s="25">
        <v>296000</v>
      </c>
      <c r="E19" s="9">
        <v>4.7619047619047616E-2</v>
      </c>
      <c r="F19" s="9">
        <v>2.7546490095005254E-2</v>
      </c>
    </row>
    <row r="20" spans="1:6">
      <c r="C20" s="80"/>
      <c r="D20" s="25"/>
      <c r="E20" s="9"/>
      <c r="F20" s="9"/>
    </row>
    <row r="21" spans="1:6">
      <c r="A21" t="s">
        <v>142</v>
      </c>
      <c r="C21" s="80">
        <v>1</v>
      </c>
      <c r="D21" s="25">
        <v>795925</v>
      </c>
      <c r="E21" s="9">
        <v>4.7619047619047616E-2</v>
      </c>
      <c r="F21" s="9">
        <v>7.4070743678604917E-2</v>
      </c>
    </row>
    <row r="22" spans="1:6">
      <c r="B22" t="s">
        <v>101</v>
      </c>
      <c r="C22" s="80">
        <v>1</v>
      </c>
      <c r="D22" s="25">
        <v>795925</v>
      </c>
      <c r="E22" s="9">
        <v>4.7619047619047616E-2</v>
      </c>
      <c r="F22" s="9">
        <v>7.4070743678604917E-2</v>
      </c>
    </row>
    <row r="23" spans="1:6">
      <c r="C23" s="80"/>
      <c r="D23" s="25"/>
      <c r="E23" s="9"/>
      <c r="F23" s="9"/>
    </row>
    <row r="24" spans="1:6">
      <c r="A24" t="s">
        <v>170</v>
      </c>
      <c r="C24" s="80">
        <v>1</v>
      </c>
      <c r="D24" s="25">
        <v>160629</v>
      </c>
      <c r="E24" s="9">
        <v>4.7619047619047616E-2</v>
      </c>
      <c r="F24" s="9">
        <v>1.4948530937400673E-2</v>
      </c>
    </row>
    <row r="25" spans="1:6">
      <c r="B25" t="s">
        <v>70</v>
      </c>
      <c r="C25" s="80">
        <v>1</v>
      </c>
      <c r="D25" s="25">
        <v>160629</v>
      </c>
      <c r="E25" s="9">
        <v>4.7619047619047616E-2</v>
      </c>
      <c r="F25" s="9">
        <v>1.4948530937400673E-2</v>
      </c>
    </row>
    <row r="26" spans="1:6">
      <c r="C26" s="80"/>
      <c r="D26" s="25"/>
      <c r="E26" s="9"/>
      <c r="F26" s="9"/>
    </row>
    <row r="27" spans="1:6">
      <c r="A27" t="s">
        <v>163</v>
      </c>
      <c r="C27" s="80">
        <v>1</v>
      </c>
      <c r="D27" s="25">
        <v>220596.89</v>
      </c>
      <c r="E27" s="9">
        <v>4.7619047619047616E-2</v>
      </c>
      <c r="F27" s="9">
        <v>2.052929069383096E-2</v>
      </c>
    </row>
    <row r="28" spans="1:6">
      <c r="B28" t="s">
        <v>85</v>
      </c>
      <c r="C28" s="80">
        <v>1</v>
      </c>
      <c r="D28" s="25">
        <v>220596.89</v>
      </c>
      <c r="E28" s="9">
        <v>4.7619047619047616E-2</v>
      </c>
      <c r="F28" s="9">
        <v>2.052929069383096E-2</v>
      </c>
    </row>
    <row r="29" spans="1:6">
      <c r="C29" s="80"/>
      <c r="D29" s="25"/>
      <c r="E29" s="9"/>
      <c r="F29" s="9"/>
    </row>
    <row r="30" spans="1:6">
      <c r="A30" t="s">
        <v>153</v>
      </c>
      <c r="C30" s="80">
        <v>3</v>
      </c>
      <c r="D30" s="25">
        <v>175000</v>
      </c>
      <c r="E30" s="9">
        <v>0.14285714285714285</v>
      </c>
      <c r="F30" s="9">
        <v>1.6285931644006484E-2</v>
      </c>
    </row>
    <row r="31" spans="1:6">
      <c r="B31" t="s">
        <v>101</v>
      </c>
      <c r="C31" s="80">
        <v>3</v>
      </c>
      <c r="D31" s="25">
        <v>175000</v>
      </c>
      <c r="E31" s="9">
        <v>0.14285714285714285</v>
      </c>
      <c r="F31" s="9">
        <v>1.6285931644006484E-2</v>
      </c>
    </row>
    <row r="32" spans="1:6">
      <c r="C32" s="80"/>
      <c r="D32" s="25"/>
      <c r="E32" s="9"/>
      <c r="F32" s="9"/>
    </row>
    <row r="33" spans="1:6">
      <c r="A33" t="s">
        <v>155</v>
      </c>
      <c r="C33" s="80">
        <v>1</v>
      </c>
      <c r="D33" s="25">
        <v>80000</v>
      </c>
      <c r="E33" s="9">
        <v>4.7619047619047616E-2</v>
      </c>
      <c r="F33" s="9">
        <v>7.444997322974393E-3</v>
      </c>
    </row>
    <row r="34" spans="1:6">
      <c r="B34" t="s">
        <v>57</v>
      </c>
      <c r="C34" s="80">
        <v>1</v>
      </c>
      <c r="D34" s="25">
        <v>80000</v>
      </c>
      <c r="E34" s="9">
        <v>4.7619047619047616E-2</v>
      </c>
      <c r="F34" s="9">
        <v>7.444997322974393E-3</v>
      </c>
    </row>
    <row r="35" spans="1:6">
      <c r="C35" s="80"/>
      <c r="D35" s="25"/>
      <c r="E35" s="9"/>
      <c r="F35" s="9"/>
    </row>
    <row r="36" spans="1:6">
      <c r="A36" t="s">
        <v>172</v>
      </c>
      <c r="C36" s="80">
        <v>1</v>
      </c>
      <c r="D36" s="25">
        <v>483000</v>
      </c>
      <c r="E36" s="9">
        <v>4.7619047619047616E-2</v>
      </c>
      <c r="F36" s="9">
        <v>4.4949171337457898E-2</v>
      </c>
    </row>
    <row r="37" spans="1:6">
      <c r="B37" t="s">
        <v>57</v>
      </c>
      <c r="C37" s="80">
        <v>1</v>
      </c>
      <c r="D37" s="25">
        <v>483000</v>
      </c>
      <c r="E37" s="9">
        <v>4.7619047619047616E-2</v>
      </c>
      <c r="F37" s="9">
        <v>4.4949171337457898E-2</v>
      </c>
    </row>
    <row r="38" spans="1:6">
      <c r="C38" s="80"/>
      <c r="D38" s="25"/>
      <c r="E38" s="9"/>
      <c r="F38" s="9"/>
    </row>
    <row r="39" spans="1:6">
      <c r="A39" t="s">
        <v>148</v>
      </c>
      <c r="C39" s="80">
        <v>1</v>
      </c>
      <c r="D39" s="25">
        <v>5488285</v>
      </c>
      <c r="E39" s="9">
        <v>4.7619047619047616E-2</v>
      </c>
      <c r="F39" s="9">
        <v>0.51075333915900645</v>
      </c>
    </row>
    <row r="40" spans="1:6">
      <c r="B40" t="s">
        <v>57</v>
      </c>
      <c r="C40" s="80">
        <v>1</v>
      </c>
      <c r="D40" s="25">
        <v>5488285</v>
      </c>
      <c r="E40" s="9">
        <v>4.7619047619047616E-2</v>
      </c>
      <c r="F40" s="9">
        <v>0.51075333915900645</v>
      </c>
    </row>
    <row r="41" spans="1:6">
      <c r="C41" s="80"/>
      <c r="D41" s="25"/>
      <c r="E41" s="9"/>
      <c r="F41" s="9"/>
    </row>
    <row r="42" spans="1:6">
      <c r="A42" t="s">
        <v>145</v>
      </c>
      <c r="C42" s="80">
        <v>1</v>
      </c>
      <c r="D42" s="25">
        <v>234800</v>
      </c>
      <c r="E42" s="9">
        <v>4.7619047619047616E-2</v>
      </c>
      <c r="F42" s="9">
        <v>2.1851067142929843E-2</v>
      </c>
    </row>
    <row r="43" spans="1:6">
      <c r="B43" t="s">
        <v>57</v>
      </c>
      <c r="C43" s="80">
        <v>1</v>
      </c>
      <c r="D43" s="25">
        <v>234800</v>
      </c>
      <c r="E43" s="9">
        <v>4.7619047619047616E-2</v>
      </c>
      <c r="F43" s="9">
        <v>2.1851067142929843E-2</v>
      </c>
    </row>
    <row r="44" spans="1:6">
      <c r="C44" s="80"/>
      <c r="D44" s="25"/>
      <c r="E44" s="9"/>
      <c r="F44" s="9"/>
    </row>
    <row r="45" spans="1:6">
      <c r="A45" t="s">
        <v>165</v>
      </c>
      <c r="C45" s="80">
        <v>1</v>
      </c>
      <c r="D45" s="25">
        <v>1000000</v>
      </c>
      <c r="E45" s="9">
        <v>4.7619047619047616E-2</v>
      </c>
      <c r="F45" s="9">
        <v>9.3062466537179908E-2</v>
      </c>
    </row>
    <row r="46" spans="1:6">
      <c r="B46" t="s">
        <v>57</v>
      </c>
      <c r="C46" s="80">
        <v>1</v>
      </c>
      <c r="D46" s="25">
        <v>1000000</v>
      </c>
      <c r="E46" s="9">
        <v>4.7619047619047616E-2</v>
      </c>
      <c r="F46" s="9">
        <v>9.3062466537179908E-2</v>
      </c>
    </row>
    <row r="47" spans="1:6">
      <c r="C47" s="80"/>
      <c r="D47" s="25"/>
      <c r="E47" s="9"/>
      <c r="F47" s="9"/>
    </row>
    <row r="48" spans="1:6">
      <c r="A48" t="s">
        <v>147</v>
      </c>
      <c r="C48" s="80">
        <v>1</v>
      </c>
      <c r="D48" s="25">
        <v>110481.73</v>
      </c>
      <c r="E48" s="9">
        <v>4.7619047619047616E-2</v>
      </c>
      <c r="F48" s="9">
        <v>1.0281702301094747E-2</v>
      </c>
    </row>
    <row r="49" spans="1:6">
      <c r="B49" t="s">
        <v>70</v>
      </c>
      <c r="C49" s="80">
        <v>1</v>
      </c>
      <c r="D49" s="25">
        <v>110481.73</v>
      </c>
      <c r="E49" s="9">
        <v>4.7619047619047616E-2</v>
      </c>
      <c r="F49" s="9">
        <v>1.0281702301094747E-2</v>
      </c>
    </row>
    <row r="50" spans="1:6">
      <c r="C50" s="80"/>
      <c r="D50" s="25"/>
      <c r="E50" s="9"/>
      <c r="F50" s="9"/>
    </row>
    <row r="51" spans="1:6">
      <c r="A51" t="s">
        <v>174</v>
      </c>
      <c r="C51" s="80">
        <v>1</v>
      </c>
      <c r="D51" s="25">
        <v>325000</v>
      </c>
      <c r="E51" s="9">
        <v>4.7619047619047616E-2</v>
      </c>
      <c r="F51" s="9">
        <v>3.024530162458347E-2</v>
      </c>
    </row>
    <row r="52" spans="1:6">
      <c r="B52" t="s">
        <v>70</v>
      </c>
      <c r="C52" s="80">
        <v>1</v>
      </c>
      <c r="D52" s="25">
        <v>325000</v>
      </c>
      <c r="E52" s="9">
        <v>4.7619047619047616E-2</v>
      </c>
      <c r="F52" s="9">
        <v>3.024530162458347E-2</v>
      </c>
    </row>
    <row r="53" spans="1:6">
      <c r="C53" s="80"/>
      <c r="D53" s="25"/>
      <c r="E53" s="9"/>
      <c r="F53" s="9"/>
    </row>
    <row r="54" spans="1:6">
      <c r="A54" t="s">
        <v>150</v>
      </c>
      <c r="C54" s="80">
        <v>1</v>
      </c>
      <c r="D54" s="25">
        <v>168000</v>
      </c>
      <c r="E54" s="9">
        <v>4.7619047619047616E-2</v>
      </c>
      <c r="F54" s="9">
        <v>1.5634494378246225E-2</v>
      </c>
    </row>
    <row r="55" spans="1:6">
      <c r="B55" t="s">
        <v>73</v>
      </c>
      <c r="C55" s="80">
        <v>1</v>
      </c>
      <c r="D55" s="25">
        <v>168000</v>
      </c>
      <c r="E55" s="9">
        <v>4.7619047619047616E-2</v>
      </c>
      <c r="F55" s="9">
        <v>1.5634494378246225E-2</v>
      </c>
    </row>
    <row r="56" spans="1:6">
      <c r="C56" s="80"/>
      <c r="D56" s="25"/>
      <c r="E56" s="9"/>
      <c r="F56" s="9"/>
    </row>
    <row r="57" spans="1:6">
      <c r="A57" t="s">
        <v>29</v>
      </c>
      <c r="C57" s="80">
        <v>21</v>
      </c>
      <c r="D57" s="25">
        <v>10745470.620000001</v>
      </c>
      <c r="E57" s="9">
        <v>1</v>
      </c>
      <c r="F5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9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6" customWidth="1"/>
    <col min="2" max="2" width="16.5546875" style="126" customWidth="1"/>
    <col min="3" max="3" width="19" style="126" customWidth="1"/>
    <col min="4" max="4" width="17.6640625" style="126" customWidth="1"/>
    <col min="5" max="5" width="22.109375" style="126" customWidth="1"/>
    <col min="6" max="6" width="20.88671875" style="126" customWidth="1"/>
    <col min="7" max="16384" width="9.109375" style="126"/>
  </cols>
  <sheetData>
    <row r="1" spans="1:6" ht="17.399999999999999">
      <c r="A1" s="125" t="s">
        <v>51</v>
      </c>
    </row>
    <row r="2" spans="1:6">
      <c r="A2" s="127" t="str">
        <f>'OVERALL STATS'!A2</f>
        <v>Reporting Period: AUGUST, 2024</v>
      </c>
    </row>
    <row r="4" spans="1:6">
      <c r="A4" s="128" t="s">
        <v>52</v>
      </c>
      <c r="B4" s="128" t="s">
        <v>8</v>
      </c>
      <c r="C4" s="128" t="s">
        <v>53</v>
      </c>
      <c r="D4" s="128" t="s">
        <v>54</v>
      </c>
      <c r="E4" s="128" t="s">
        <v>30</v>
      </c>
      <c r="F4" s="128" t="s">
        <v>55</v>
      </c>
    </row>
    <row r="5" spans="1:6" ht="14.4">
      <c r="A5" s="141" t="s">
        <v>93</v>
      </c>
      <c r="B5" s="142">
        <v>1</v>
      </c>
      <c r="C5" s="143">
        <v>449000</v>
      </c>
      <c r="D5" s="143">
        <v>449000</v>
      </c>
      <c r="E5" s="129">
        <f>Table2[[#This Row],[CLOSINGS]]/$B$9</f>
        <v>5.2631578947368418E-2</v>
      </c>
      <c r="F5" s="129">
        <f>Table2[[#This Row],[DOLLARVOL]]/$C$9</f>
        <v>4.7720871376734385E-2</v>
      </c>
    </row>
    <row r="6" spans="1:6" ht="14.4">
      <c r="A6" s="141" t="s">
        <v>97</v>
      </c>
      <c r="B6" s="142">
        <v>4</v>
      </c>
      <c r="C6" s="143">
        <v>2080765</v>
      </c>
      <c r="D6" s="143">
        <v>520191.25</v>
      </c>
      <c r="E6" s="129">
        <f>Table2[[#This Row],[CLOSINGS]]/$B$9</f>
        <v>0.21052631578947367</v>
      </c>
      <c r="F6" s="129">
        <f>Table2[[#This Row],[DOLLARVOL]]/$C$9</f>
        <v>0.22114903993365417</v>
      </c>
    </row>
    <row r="7" spans="1:6" ht="14.4">
      <c r="A7" s="141" t="s">
        <v>98</v>
      </c>
      <c r="B7" s="142">
        <v>4</v>
      </c>
      <c r="C7" s="143">
        <v>1535700</v>
      </c>
      <c r="D7" s="143">
        <v>383925</v>
      </c>
      <c r="E7" s="129">
        <f>Table2[[#This Row],[CLOSINGS]]/$B$9</f>
        <v>0.21052631578947367</v>
      </c>
      <c r="F7" s="129">
        <f>Table2[[#This Row],[DOLLARVOL]]/$C$9</f>
        <v>0.16321813401614921</v>
      </c>
    </row>
    <row r="8" spans="1:6" ht="14.4">
      <c r="A8" s="141" t="s">
        <v>81</v>
      </c>
      <c r="B8" s="142">
        <v>10</v>
      </c>
      <c r="C8" s="143">
        <v>5343416</v>
      </c>
      <c r="D8" s="143">
        <v>534341.6</v>
      </c>
      <c r="E8" s="129">
        <f>Table2[[#This Row],[CLOSINGS]]/$B$9</f>
        <v>0.52631578947368418</v>
      </c>
      <c r="F8" s="129">
        <f>Table2[[#This Row],[DOLLARVOL]]/$C$9</f>
        <v>0.56791195467346223</v>
      </c>
    </row>
    <row r="9" spans="1:6">
      <c r="A9" s="130" t="s">
        <v>23</v>
      </c>
      <c r="B9" s="131">
        <f>SUM(B5:B8)</f>
        <v>19</v>
      </c>
      <c r="C9" s="132">
        <f>SUM(C5:C8)</f>
        <v>9408881</v>
      </c>
      <c r="D9" s="132"/>
      <c r="E9" s="133">
        <f>SUM(E5:E8)</f>
        <v>1</v>
      </c>
      <c r="F9" s="133">
        <f>SUM(F5:F8)</f>
        <v>1</v>
      </c>
    </row>
  </sheetData>
  <pageMargins left="0.7" right="0.7" top="0.75" bottom="0.75" header="0.3" footer="0.3"/>
  <ignoredErrors>
    <ignoredError sqref="E5:F8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68"/>
  <sheetViews>
    <sheetView workbookViewId="0">
      <selection activeCell="K21" sqref="K21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168</v>
      </c>
    </row>
    <row r="2" spans="1:12" ht="14.4">
      <c r="A2" s="110" t="s">
        <v>77</v>
      </c>
      <c r="B2" s="110" t="s">
        <v>177</v>
      </c>
      <c r="C2" s="110" t="s">
        <v>78</v>
      </c>
      <c r="D2" s="110" t="s">
        <v>79</v>
      </c>
      <c r="E2" s="110" t="s">
        <v>67</v>
      </c>
      <c r="F2" s="111">
        <v>684684</v>
      </c>
      <c r="G2" s="112">
        <v>524950</v>
      </c>
      <c r="H2" s="110" t="s">
        <v>80</v>
      </c>
      <c r="I2" s="110" t="s">
        <v>80</v>
      </c>
      <c r="J2" s="113">
        <v>45513</v>
      </c>
    </row>
    <row r="3" spans="1:12" ht="14.4">
      <c r="A3" s="110" t="s">
        <v>77</v>
      </c>
      <c r="B3" s="110" t="s">
        <v>177</v>
      </c>
      <c r="C3" s="110" t="s">
        <v>78</v>
      </c>
      <c r="D3" s="110" t="s">
        <v>79</v>
      </c>
      <c r="E3" s="110" t="s">
        <v>67</v>
      </c>
      <c r="F3" s="111">
        <v>685476</v>
      </c>
      <c r="G3" s="112">
        <v>468701</v>
      </c>
      <c r="H3" s="110" t="s">
        <v>80</v>
      </c>
      <c r="I3" s="110" t="s">
        <v>80</v>
      </c>
      <c r="J3" s="113">
        <v>45532</v>
      </c>
    </row>
    <row r="4" spans="1:12" ht="14.4">
      <c r="A4" s="110" t="s">
        <v>77</v>
      </c>
      <c r="B4" s="110" t="s">
        <v>177</v>
      </c>
      <c r="C4" s="110" t="s">
        <v>78</v>
      </c>
      <c r="D4" s="110" t="s">
        <v>79</v>
      </c>
      <c r="E4" s="110" t="s">
        <v>67</v>
      </c>
      <c r="F4" s="111">
        <v>685472</v>
      </c>
      <c r="G4" s="112">
        <v>580000</v>
      </c>
      <c r="H4" s="110" t="s">
        <v>80</v>
      </c>
      <c r="I4" s="110" t="s">
        <v>80</v>
      </c>
      <c r="J4" s="113">
        <v>45532</v>
      </c>
    </row>
    <row r="5" spans="1:12" ht="14.4">
      <c r="A5" s="110" t="s">
        <v>77</v>
      </c>
      <c r="B5" s="110" t="s">
        <v>177</v>
      </c>
      <c r="C5" s="110" t="s">
        <v>78</v>
      </c>
      <c r="D5" s="110" t="s">
        <v>79</v>
      </c>
      <c r="E5" s="110" t="s">
        <v>67</v>
      </c>
      <c r="F5" s="111">
        <v>684476</v>
      </c>
      <c r="G5" s="112">
        <v>520000</v>
      </c>
      <c r="H5" s="110" t="s">
        <v>80</v>
      </c>
      <c r="I5" s="110" t="s">
        <v>80</v>
      </c>
      <c r="J5" s="113">
        <v>45509</v>
      </c>
    </row>
    <row r="6" spans="1:12" ht="14.4">
      <c r="A6" s="110" t="s">
        <v>77</v>
      </c>
      <c r="B6" s="110" t="s">
        <v>177</v>
      </c>
      <c r="C6" s="110" t="s">
        <v>78</v>
      </c>
      <c r="D6" s="110" t="s">
        <v>79</v>
      </c>
      <c r="E6" s="110" t="s">
        <v>67</v>
      </c>
      <c r="F6" s="111">
        <v>685579</v>
      </c>
      <c r="G6" s="112">
        <v>419950</v>
      </c>
      <c r="H6" s="110" t="s">
        <v>80</v>
      </c>
      <c r="I6" s="110" t="s">
        <v>80</v>
      </c>
      <c r="J6" s="113">
        <v>45533</v>
      </c>
    </row>
    <row r="7" spans="1:12" ht="14.4">
      <c r="A7" s="110" t="s">
        <v>77</v>
      </c>
      <c r="B7" s="110" t="s">
        <v>177</v>
      </c>
      <c r="C7" s="110" t="s">
        <v>78</v>
      </c>
      <c r="D7" s="110" t="s">
        <v>79</v>
      </c>
      <c r="E7" s="110" t="s">
        <v>67</v>
      </c>
      <c r="F7" s="111">
        <v>685425</v>
      </c>
      <c r="G7" s="112">
        <v>559950</v>
      </c>
      <c r="H7" s="110" t="s">
        <v>80</v>
      </c>
      <c r="I7" s="110" t="s">
        <v>80</v>
      </c>
      <c r="J7" s="113">
        <v>45531</v>
      </c>
    </row>
    <row r="8" spans="1:12" ht="14.4">
      <c r="A8" s="110" t="s">
        <v>77</v>
      </c>
      <c r="B8" s="110" t="s">
        <v>177</v>
      </c>
      <c r="C8" s="110" t="s">
        <v>78</v>
      </c>
      <c r="D8" s="110" t="s">
        <v>79</v>
      </c>
      <c r="E8" s="110" t="s">
        <v>67</v>
      </c>
      <c r="F8" s="111">
        <v>685490</v>
      </c>
      <c r="G8" s="112">
        <v>574950</v>
      </c>
      <c r="H8" s="110" t="s">
        <v>80</v>
      </c>
      <c r="I8" s="110" t="s">
        <v>80</v>
      </c>
      <c r="J8" s="113">
        <v>45532</v>
      </c>
    </row>
    <row r="9" spans="1:12" ht="14.4">
      <c r="A9" s="110" t="s">
        <v>77</v>
      </c>
      <c r="B9" s="110" t="s">
        <v>177</v>
      </c>
      <c r="C9" s="110" t="s">
        <v>78</v>
      </c>
      <c r="D9" s="110" t="s">
        <v>79</v>
      </c>
      <c r="E9" s="110" t="s">
        <v>67</v>
      </c>
      <c r="F9" s="111">
        <v>684747</v>
      </c>
      <c r="G9" s="112">
        <v>620000</v>
      </c>
      <c r="H9" s="110" t="s">
        <v>61</v>
      </c>
      <c r="I9" s="110" t="s">
        <v>80</v>
      </c>
      <c r="J9" s="113">
        <v>45516</v>
      </c>
    </row>
    <row r="10" spans="1:12" ht="14.4">
      <c r="A10" s="110" t="s">
        <v>77</v>
      </c>
      <c r="B10" s="110" t="s">
        <v>177</v>
      </c>
      <c r="C10" s="110" t="s">
        <v>78</v>
      </c>
      <c r="D10" s="110" t="s">
        <v>79</v>
      </c>
      <c r="E10" s="110" t="s">
        <v>67</v>
      </c>
      <c r="F10" s="111">
        <v>685652</v>
      </c>
      <c r="G10" s="112">
        <v>590625</v>
      </c>
      <c r="H10" s="110" t="s">
        <v>80</v>
      </c>
      <c r="I10" s="110" t="s">
        <v>80</v>
      </c>
      <c r="J10" s="113">
        <v>45534</v>
      </c>
    </row>
    <row r="11" spans="1:12" ht="14.4">
      <c r="A11" s="110" t="s">
        <v>77</v>
      </c>
      <c r="B11" s="110" t="s">
        <v>177</v>
      </c>
      <c r="C11" s="110" t="s">
        <v>78</v>
      </c>
      <c r="D11" s="110" t="s">
        <v>79</v>
      </c>
      <c r="E11" s="110" t="s">
        <v>67</v>
      </c>
      <c r="F11" s="111">
        <v>685175</v>
      </c>
      <c r="G11" s="112">
        <v>525950</v>
      </c>
      <c r="H11" s="110" t="s">
        <v>80</v>
      </c>
      <c r="I11" s="110" t="s">
        <v>80</v>
      </c>
      <c r="J11" s="113">
        <v>45526</v>
      </c>
    </row>
    <row r="12" spans="1:12" ht="14.4">
      <c r="A12" s="110" t="s">
        <v>77</v>
      </c>
      <c r="B12" s="110" t="s">
        <v>177</v>
      </c>
      <c r="C12" s="110" t="s">
        <v>78</v>
      </c>
      <c r="D12" s="110" t="s">
        <v>79</v>
      </c>
      <c r="E12" s="110" t="s">
        <v>67</v>
      </c>
      <c r="F12" s="111">
        <v>685653</v>
      </c>
      <c r="G12" s="112">
        <v>578340</v>
      </c>
      <c r="H12" s="110" t="s">
        <v>80</v>
      </c>
      <c r="I12" s="110" t="s">
        <v>80</v>
      </c>
      <c r="J12" s="113">
        <v>45534</v>
      </c>
    </row>
    <row r="13" spans="1:12" ht="14.4">
      <c r="A13" s="110" t="s">
        <v>85</v>
      </c>
      <c r="B13" s="110" t="s">
        <v>179</v>
      </c>
      <c r="C13" s="110" t="s">
        <v>65</v>
      </c>
      <c r="D13" s="110" t="s">
        <v>125</v>
      </c>
      <c r="E13" s="110" t="s">
        <v>67</v>
      </c>
      <c r="F13" s="111">
        <v>685005</v>
      </c>
      <c r="G13" s="112">
        <v>300000</v>
      </c>
      <c r="H13" s="110" t="s">
        <v>61</v>
      </c>
      <c r="I13" s="110" t="s">
        <v>80</v>
      </c>
      <c r="J13" s="113">
        <v>45523</v>
      </c>
    </row>
    <row r="14" spans="1:12" ht="14.4">
      <c r="A14" s="110" t="s">
        <v>85</v>
      </c>
      <c r="B14" s="110" t="s">
        <v>179</v>
      </c>
      <c r="C14" s="110" t="s">
        <v>65</v>
      </c>
      <c r="D14" s="110" t="s">
        <v>114</v>
      </c>
      <c r="E14" s="110" t="s">
        <v>58</v>
      </c>
      <c r="F14" s="111">
        <v>685683</v>
      </c>
      <c r="G14" s="112">
        <v>285000</v>
      </c>
      <c r="H14" s="110" t="s">
        <v>61</v>
      </c>
      <c r="I14" s="110" t="s">
        <v>80</v>
      </c>
      <c r="J14" s="113">
        <v>45534</v>
      </c>
    </row>
    <row r="15" spans="1:12" ht="14.4">
      <c r="A15" s="110" t="s">
        <v>85</v>
      </c>
      <c r="B15" s="110" t="s">
        <v>179</v>
      </c>
      <c r="C15" s="110" t="s">
        <v>65</v>
      </c>
      <c r="D15" s="110" t="s">
        <v>125</v>
      </c>
      <c r="E15" s="110" t="s">
        <v>67</v>
      </c>
      <c r="F15" s="111">
        <v>685679</v>
      </c>
      <c r="G15" s="112">
        <v>370500</v>
      </c>
      <c r="H15" s="110" t="s">
        <v>61</v>
      </c>
      <c r="I15" s="110" t="s">
        <v>80</v>
      </c>
      <c r="J15" s="113">
        <v>45534</v>
      </c>
    </row>
    <row r="16" spans="1:12" ht="14.4">
      <c r="A16" s="110" t="s">
        <v>85</v>
      </c>
      <c r="B16" s="110" t="s">
        <v>179</v>
      </c>
      <c r="C16" s="110" t="s">
        <v>65</v>
      </c>
      <c r="D16" s="110" t="s">
        <v>86</v>
      </c>
      <c r="E16" s="110" t="s">
        <v>67</v>
      </c>
      <c r="F16" s="111">
        <v>684487</v>
      </c>
      <c r="G16" s="112">
        <v>277500</v>
      </c>
      <c r="H16" s="110" t="s">
        <v>61</v>
      </c>
      <c r="I16" s="110" t="s">
        <v>80</v>
      </c>
      <c r="J16" s="113">
        <v>45509</v>
      </c>
    </row>
    <row r="17" spans="1:10" ht="14.4">
      <c r="A17" s="110" t="s">
        <v>85</v>
      </c>
      <c r="B17" s="110" t="s">
        <v>179</v>
      </c>
      <c r="C17" s="110" t="s">
        <v>65</v>
      </c>
      <c r="D17" s="110" t="s">
        <v>114</v>
      </c>
      <c r="E17" s="110" t="s">
        <v>58</v>
      </c>
      <c r="F17" s="111">
        <v>685550</v>
      </c>
      <c r="G17" s="112">
        <v>295000</v>
      </c>
      <c r="H17" s="110" t="s">
        <v>61</v>
      </c>
      <c r="I17" s="110" t="s">
        <v>80</v>
      </c>
      <c r="J17" s="113">
        <v>45533</v>
      </c>
    </row>
    <row r="18" spans="1:10" ht="14.4">
      <c r="A18" s="110" t="s">
        <v>85</v>
      </c>
      <c r="B18" s="110" t="s">
        <v>179</v>
      </c>
      <c r="C18" s="110" t="s">
        <v>65</v>
      </c>
      <c r="D18" s="110" t="s">
        <v>114</v>
      </c>
      <c r="E18" s="110" t="s">
        <v>62</v>
      </c>
      <c r="F18" s="111">
        <v>684951</v>
      </c>
      <c r="G18" s="112">
        <v>21500</v>
      </c>
      <c r="H18" s="110" t="s">
        <v>61</v>
      </c>
      <c r="I18" s="110" t="s">
        <v>80</v>
      </c>
      <c r="J18" s="113">
        <v>45523</v>
      </c>
    </row>
    <row r="19" spans="1:10" ht="14.4">
      <c r="A19" s="110" t="s">
        <v>85</v>
      </c>
      <c r="B19" s="110" t="s">
        <v>179</v>
      </c>
      <c r="C19" s="110" t="s">
        <v>71</v>
      </c>
      <c r="D19" s="110" t="s">
        <v>94</v>
      </c>
      <c r="E19" s="110" t="s">
        <v>58</v>
      </c>
      <c r="F19" s="111">
        <v>685568</v>
      </c>
      <c r="G19" s="112">
        <v>305000</v>
      </c>
      <c r="H19" s="110" t="s">
        <v>61</v>
      </c>
      <c r="I19" s="110" t="s">
        <v>80</v>
      </c>
      <c r="J19" s="113">
        <v>45533</v>
      </c>
    </row>
    <row r="20" spans="1:10" ht="14.4">
      <c r="A20" s="110" t="s">
        <v>85</v>
      </c>
      <c r="B20" s="110" t="s">
        <v>179</v>
      </c>
      <c r="C20" s="110" t="s">
        <v>65</v>
      </c>
      <c r="D20" s="110" t="s">
        <v>114</v>
      </c>
      <c r="E20" s="110" t="s">
        <v>62</v>
      </c>
      <c r="F20" s="111">
        <v>684912</v>
      </c>
      <c r="G20" s="112">
        <v>21500</v>
      </c>
      <c r="H20" s="110" t="s">
        <v>61</v>
      </c>
      <c r="I20" s="110" t="s">
        <v>80</v>
      </c>
      <c r="J20" s="113">
        <v>45520</v>
      </c>
    </row>
    <row r="21" spans="1:10" ht="14.4">
      <c r="A21" s="110" t="s">
        <v>85</v>
      </c>
      <c r="B21" s="110" t="s">
        <v>179</v>
      </c>
      <c r="C21" s="110" t="s">
        <v>65</v>
      </c>
      <c r="D21" s="110" t="s">
        <v>114</v>
      </c>
      <c r="E21" s="110" t="s">
        <v>67</v>
      </c>
      <c r="F21" s="111">
        <v>685008</v>
      </c>
      <c r="G21" s="112">
        <v>505000</v>
      </c>
      <c r="H21" s="110" t="s">
        <v>61</v>
      </c>
      <c r="I21" s="110" t="s">
        <v>80</v>
      </c>
      <c r="J21" s="113">
        <v>45524</v>
      </c>
    </row>
    <row r="22" spans="1:10" ht="14.4">
      <c r="A22" s="110" t="s">
        <v>85</v>
      </c>
      <c r="B22" s="110" t="s">
        <v>179</v>
      </c>
      <c r="C22" s="110" t="s">
        <v>71</v>
      </c>
      <c r="D22" s="110" t="s">
        <v>86</v>
      </c>
      <c r="E22" s="110" t="s">
        <v>58</v>
      </c>
      <c r="F22" s="111">
        <v>685594</v>
      </c>
      <c r="G22" s="112">
        <v>182500</v>
      </c>
      <c r="H22" s="110" t="s">
        <v>61</v>
      </c>
      <c r="I22" s="110" t="s">
        <v>80</v>
      </c>
      <c r="J22" s="113">
        <v>45533</v>
      </c>
    </row>
    <row r="23" spans="1:10" ht="14.4">
      <c r="A23" s="110" t="s">
        <v>85</v>
      </c>
      <c r="B23" s="110" t="s">
        <v>179</v>
      </c>
      <c r="C23" s="110" t="s">
        <v>65</v>
      </c>
      <c r="D23" s="110" t="s">
        <v>114</v>
      </c>
      <c r="E23" s="110" t="s">
        <v>67</v>
      </c>
      <c r="F23" s="111">
        <v>684889</v>
      </c>
      <c r="G23" s="112">
        <v>487500</v>
      </c>
      <c r="H23" s="110" t="s">
        <v>61</v>
      </c>
      <c r="I23" s="110" t="s">
        <v>80</v>
      </c>
      <c r="J23" s="113">
        <v>45519</v>
      </c>
    </row>
    <row r="24" spans="1:10" ht="14.4">
      <c r="A24" s="110" t="s">
        <v>85</v>
      </c>
      <c r="B24" s="110" t="s">
        <v>179</v>
      </c>
      <c r="C24" s="110" t="s">
        <v>71</v>
      </c>
      <c r="D24" s="110" t="s">
        <v>94</v>
      </c>
      <c r="E24" s="110" t="s">
        <v>67</v>
      </c>
      <c r="F24" s="111">
        <v>684597</v>
      </c>
      <c r="G24" s="112">
        <v>357400</v>
      </c>
      <c r="H24" s="110" t="s">
        <v>61</v>
      </c>
      <c r="I24" s="110" t="s">
        <v>80</v>
      </c>
      <c r="J24" s="113">
        <v>45511</v>
      </c>
    </row>
    <row r="25" spans="1:10" ht="14.4">
      <c r="A25" s="110" t="s">
        <v>85</v>
      </c>
      <c r="B25" s="110" t="s">
        <v>179</v>
      </c>
      <c r="C25" s="110" t="s">
        <v>65</v>
      </c>
      <c r="D25" s="110" t="s">
        <v>103</v>
      </c>
      <c r="E25" s="110" t="s">
        <v>67</v>
      </c>
      <c r="F25" s="111">
        <v>684712</v>
      </c>
      <c r="G25" s="112">
        <v>469900</v>
      </c>
      <c r="H25" s="110" t="s">
        <v>61</v>
      </c>
      <c r="I25" s="110" t="s">
        <v>80</v>
      </c>
      <c r="J25" s="113">
        <v>45516</v>
      </c>
    </row>
    <row r="26" spans="1:10" ht="14.4">
      <c r="A26" s="110" t="s">
        <v>85</v>
      </c>
      <c r="B26" s="110" t="s">
        <v>179</v>
      </c>
      <c r="C26" s="110" t="s">
        <v>65</v>
      </c>
      <c r="D26" s="110" t="s">
        <v>86</v>
      </c>
      <c r="E26" s="110" t="s">
        <v>67</v>
      </c>
      <c r="F26" s="111">
        <v>685235</v>
      </c>
      <c r="G26" s="112">
        <v>392000</v>
      </c>
      <c r="H26" s="110" t="s">
        <v>61</v>
      </c>
      <c r="I26" s="110" t="s">
        <v>80</v>
      </c>
      <c r="J26" s="113">
        <v>45527</v>
      </c>
    </row>
    <row r="27" spans="1:10" ht="14.4">
      <c r="A27" s="110" t="s">
        <v>85</v>
      </c>
      <c r="B27" s="110" t="s">
        <v>179</v>
      </c>
      <c r="C27" s="110" t="s">
        <v>71</v>
      </c>
      <c r="D27" s="110" t="s">
        <v>94</v>
      </c>
      <c r="E27" s="110" t="s">
        <v>67</v>
      </c>
      <c r="F27" s="111">
        <v>684956</v>
      </c>
      <c r="G27" s="112">
        <v>407000</v>
      </c>
      <c r="H27" s="110" t="s">
        <v>61</v>
      </c>
      <c r="I27" s="110" t="s">
        <v>80</v>
      </c>
      <c r="J27" s="113">
        <v>45523</v>
      </c>
    </row>
    <row r="28" spans="1:10" ht="14.4">
      <c r="A28" s="110" t="s">
        <v>85</v>
      </c>
      <c r="B28" s="110" t="s">
        <v>179</v>
      </c>
      <c r="C28" s="110" t="s">
        <v>65</v>
      </c>
      <c r="D28" s="110" t="s">
        <v>114</v>
      </c>
      <c r="E28" s="110" t="s">
        <v>62</v>
      </c>
      <c r="F28" s="111">
        <v>685219</v>
      </c>
      <c r="G28" s="112">
        <v>42000</v>
      </c>
      <c r="H28" s="110" t="s">
        <v>61</v>
      </c>
      <c r="I28" s="110" t="s">
        <v>80</v>
      </c>
      <c r="J28" s="113">
        <v>45527</v>
      </c>
    </row>
    <row r="29" spans="1:10" ht="14.4">
      <c r="A29" s="110" t="s">
        <v>101</v>
      </c>
      <c r="B29" s="110" t="s">
        <v>181</v>
      </c>
      <c r="C29" s="110" t="s">
        <v>120</v>
      </c>
      <c r="D29" s="110" t="s">
        <v>131</v>
      </c>
      <c r="E29" s="110" t="s">
        <v>62</v>
      </c>
      <c r="F29" s="111">
        <v>685234</v>
      </c>
      <c r="G29" s="112">
        <v>6000000</v>
      </c>
      <c r="H29" s="110" t="s">
        <v>61</v>
      </c>
      <c r="I29" s="110" t="s">
        <v>80</v>
      </c>
      <c r="J29" s="113">
        <v>45527</v>
      </c>
    </row>
    <row r="30" spans="1:10" ht="14.4">
      <c r="A30" s="110" t="s">
        <v>101</v>
      </c>
      <c r="B30" s="110" t="s">
        <v>181</v>
      </c>
      <c r="C30" s="110" t="s">
        <v>118</v>
      </c>
      <c r="D30" s="110" t="s">
        <v>119</v>
      </c>
      <c r="E30" s="110" t="s">
        <v>62</v>
      </c>
      <c r="F30" s="111">
        <v>684913</v>
      </c>
      <c r="G30" s="112">
        <v>130000</v>
      </c>
      <c r="H30" s="110" t="s">
        <v>61</v>
      </c>
      <c r="I30" s="110" t="s">
        <v>80</v>
      </c>
      <c r="J30" s="113">
        <v>45520</v>
      </c>
    </row>
    <row r="31" spans="1:10" ht="14.4">
      <c r="A31" s="110" t="s">
        <v>101</v>
      </c>
      <c r="B31" s="110" t="s">
        <v>181</v>
      </c>
      <c r="C31" s="110" t="s">
        <v>120</v>
      </c>
      <c r="D31" s="110" t="s">
        <v>121</v>
      </c>
      <c r="E31" s="110" t="s">
        <v>62</v>
      </c>
      <c r="F31" s="111">
        <v>684915</v>
      </c>
      <c r="G31" s="112">
        <v>41085.870000000003</v>
      </c>
      <c r="H31" s="110" t="s">
        <v>61</v>
      </c>
      <c r="I31" s="110" t="s">
        <v>80</v>
      </c>
      <c r="J31" s="113">
        <v>45520</v>
      </c>
    </row>
    <row r="32" spans="1:10" ht="14.4">
      <c r="A32" s="110" t="s">
        <v>101</v>
      </c>
      <c r="B32" s="110" t="s">
        <v>181</v>
      </c>
      <c r="C32" s="110" t="s">
        <v>118</v>
      </c>
      <c r="D32" s="110" t="s">
        <v>119</v>
      </c>
      <c r="E32" s="110" t="s">
        <v>62</v>
      </c>
      <c r="F32" s="111">
        <v>685692</v>
      </c>
      <c r="G32" s="112">
        <v>170000</v>
      </c>
      <c r="H32" s="110" t="s">
        <v>61</v>
      </c>
      <c r="I32" s="110" t="s">
        <v>80</v>
      </c>
      <c r="J32" s="113">
        <v>45534</v>
      </c>
    </row>
    <row r="33" spans="1:10" ht="14.4">
      <c r="A33" s="110" t="s">
        <v>101</v>
      </c>
      <c r="B33" s="110" t="s">
        <v>181</v>
      </c>
      <c r="C33" s="110" t="s">
        <v>71</v>
      </c>
      <c r="D33" s="110" t="s">
        <v>102</v>
      </c>
      <c r="E33" s="110" t="s">
        <v>67</v>
      </c>
      <c r="F33" s="111">
        <v>684708</v>
      </c>
      <c r="G33" s="112">
        <v>495000</v>
      </c>
      <c r="H33" s="110" t="s">
        <v>61</v>
      </c>
      <c r="I33" s="110" t="s">
        <v>80</v>
      </c>
      <c r="J33" s="113">
        <v>45516</v>
      </c>
    </row>
    <row r="34" spans="1:10" ht="14.4">
      <c r="A34" s="110" t="s">
        <v>101</v>
      </c>
      <c r="B34" s="110" t="s">
        <v>181</v>
      </c>
      <c r="C34" s="110" t="s">
        <v>118</v>
      </c>
      <c r="D34" s="110" t="s">
        <v>119</v>
      </c>
      <c r="E34" s="110" t="s">
        <v>67</v>
      </c>
      <c r="F34" s="111">
        <v>685655</v>
      </c>
      <c r="G34" s="112">
        <v>815000</v>
      </c>
      <c r="H34" s="110" t="s">
        <v>61</v>
      </c>
      <c r="I34" s="110" t="s">
        <v>80</v>
      </c>
      <c r="J34" s="113">
        <v>45534</v>
      </c>
    </row>
    <row r="35" spans="1:10" ht="14.4">
      <c r="A35" s="110" t="s">
        <v>101</v>
      </c>
      <c r="B35" s="110" t="s">
        <v>181</v>
      </c>
      <c r="C35" s="110" t="s">
        <v>71</v>
      </c>
      <c r="D35" s="110" t="s">
        <v>102</v>
      </c>
      <c r="E35" s="110" t="s">
        <v>67</v>
      </c>
      <c r="F35" s="111">
        <v>685586</v>
      </c>
      <c r="G35" s="112">
        <v>375000</v>
      </c>
      <c r="H35" s="110" t="s">
        <v>61</v>
      </c>
      <c r="I35" s="110" t="s">
        <v>80</v>
      </c>
      <c r="J35" s="113">
        <v>45533</v>
      </c>
    </row>
    <row r="36" spans="1:10" ht="14.4">
      <c r="A36" s="110" t="s">
        <v>101</v>
      </c>
      <c r="B36" s="110" t="s">
        <v>181</v>
      </c>
      <c r="C36" s="110" t="s">
        <v>120</v>
      </c>
      <c r="D36" s="110" t="s">
        <v>131</v>
      </c>
      <c r="E36" s="110" t="s">
        <v>126</v>
      </c>
      <c r="F36" s="111">
        <v>685673</v>
      </c>
      <c r="G36" s="112">
        <v>1600000</v>
      </c>
      <c r="H36" s="110" t="s">
        <v>61</v>
      </c>
      <c r="I36" s="110" t="s">
        <v>80</v>
      </c>
      <c r="J36" s="113">
        <v>45534</v>
      </c>
    </row>
    <row r="37" spans="1:10" ht="14.4">
      <c r="A37" s="110" t="s">
        <v>57</v>
      </c>
      <c r="B37" s="110" t="s">
        <v>182</v>
      </c>
      <c r="C37" s="110" t="s">
        <v>65</v>
      </c>
      <c r="D37" s="110" t="s">
        <v>66</v>
      </c>
      <c r="E37" s="110" t="s">
        <v>67</v>
      </c>
      <c r="F37" s="111">
        <v>684775</v>
      </c>
      <c r="G37" s="112">
        <v>385000</v>
      </c>
      <c r="H37" s="110" t="s">
        <v>61</v>
      </c>
      <c r="I37" s="110" t="s">
        <v>80</v>
      </c>
      <c r="J37" s="113">
        <v>45517</v>
      </c>
    </row>
    <row r="38" spans="1:10" ht="14.4">
      <c r="A38" s="110" t="s">
        <v>57</v>
      </c>
      <c r="B38" s="110" t="s">
        <v>182</v>
      </c>
      <c r="C38" s="110" t="s">
        <v>65</v>
      </c>
      <c r="D38" s="110" t="s">
        <v>66</v>
      </c>
      <c r="E38" s="110" t="s">
        <v>67</v>
      </c>
      <c r="F38" s="111">
        <v>684833</v>
      </c>
      <c r="G38" s="112">
        <v>624900</v>
      </c>
      <c r="H38" s="110" t="s">
        <v>61</v>
      </c>
      <c r="I38" s="110" t="s">
        <v>80</v>
      </c>
      <c r="J38" s="113">
        <v>45518</v>
      </c>
    </row>
    <row r="39" spans="1:10" ht="14.4">
      <c r="A39" s="110" t="s">
        <v>57</v>
      </c>
      <c r="B39" s="110" t="s">
        <v>182</v>
      </c>
      <c r="C39" s="110" t="s">
        <v>65</v>
      </c>
      <c r="D39" s="110" t="s">
        <v>66</v>
      </c>
      <c r="E39" s="110" t="s">
        <v>67</v>
      </c>
      <c r="F39" s="111">
        <v>684588</v>
      </c>
      <c r="G39" s="112">
        <v>375000</v>
      </c>
      <c r="H39" s="110" t="s">
        <v>61</v>
      </c>
      <c r="I39" s="110" t="s">
        <v>80</v>
      </c>
      <c r="J39" s="113">
        <v>45511</v>
      </c>
    </row>
    <row r="40" spans="1:10" ht="14.4">
      <c r="A40" s="110" t="s">
        <v>57</v>
      </c>
      <c r="B40" s="110" t="s">
        <v>182</v>
      </c>
      <c r="C40" s="110" t="s">
        <v>108</v>
      </c>
      <c r="D40" s="110" t="s">
        <v>109</v>
      </c>
      <c r="E40" s="110" t="s">
        <v>58</v>
      </c>
      <c r="F40" s="111">
        <v>684853</v>
      </c>
      <c r="G40" s="112">
        <v>440000</v>
      </c>
      <c r="H40" s="110" t="s">
        <v>61</v>
      </c>
      <c r="I40" s="110" t="s">
        <v>80</v>
      </c>
      <c r="J40" s="113">
        <v>45519</v>
      </c>
    </row>
    <row r="41" spans="1:10" ht="14.4">
      <c r="A41" s="110" t="s">
        <v>57</v>
      </c>
      <c r="B41" s="110" t="s">
        <v>182</v>
      </c>
      <c r="C41" s="110" t="s">
        <v>65</v>
      </c>
      <c r="D41" s="110" t="s">
        <v>66</v>
      </c>
      <c r="E41" s="110" t="s">
        <v>62</v>
      </c>
      <c r="F41" s="111">
        <v>685364</v>
      </c>
      <c r="G41" s="112">
        <v>20000</v>
      </c>
      <c r="H41" s="110" t="s">
        <v>61</v>
      </c>
      <c r="I41" s="110" t="s">
        <v>80</v>
      </c>
      <c r="J41" s="113">
        <v>45531</v>
      </c>
    </row>
    <row r="42" spans="1:10" ht="14.4">
      <c r="A42" s="110" t="s">
        <v>57</v>
      </c>
      <c r="B42" s="110" t="s">
        <v>182</v>
      </c>
      <c r="C42" s="110" t="s">
        <v>108</v>
      </c>
      <c r="D42" s="110" t="s">
        <v>109</v>
      </c>
      <c r="E42" s="110" t="s">
        <v>67</v>
      </c>
      <c r="F42" s="111">
        <v>684857</v>
      </c>
      <c r="G42" s="112">
        <v>525000</v>
      </c>
      <c r="H42" s="110" t="s">
        <v>61</v>
      </c>
      <c r="I42" s="110" t="s">
        <v>80</v>
      </c>
      <c r="J42" s="113">
        <v>45519</v>
      </c>
    </row>
    <row r="43" spans="1:10" ht="14.4">
      <c r="A43" s="110" t="s">
        <v>57</v>
      </c>
      <c r="B43" s="110" t="s">
        <v>182</v>
      </c>
      <c r="C43" s="110" t="s">
        <v>65</v>
      </c>
      <c r="D43" s="110" t="s">
        <v>66</v>
      </c>
      <c r="E43" s="110" t="s">
        <v>62</v>
      </c>
      <c r="F43" s="111">
        <v>684866</v>
      </c>
      <c r="G43" s="112">
        <v>55000</v>
      </c>
      <c r="H43" s="110" t="s">
        <v>61</v>
      </c>
      <c r="I43" s="110" t="s">
        <v>80</v>
      </c>
      <c r="J43" s="113">
        <v>45519</v>
      </c>
    </row>
    <row r="44" spans="1:10" ht="14.4">
      <c r="A44" s="110" t="s">
        <v>57</v>
      </c>
      <c r="B44" s="110" t="s">
        <v>182</v>
      </c>
      <c r="C44" s="110" t="s">
        <v>63</v>
      </c>
      <c r="D44" s="110" t="s">
        <v>64</v>
      </c>
      <c r="E44" s="110" t="s">
        <v>67</v>
      </c>
      <c r="F44" s="111">
        <v>685493</v>
      </c>
      <c r="G44" s="112">
        <v>554000</v>
      </c>
      <c r="H44" s="110" t="s">
        <v>61</v>
      </c>
      <c r="I44" s="110" t="s">
        <v>80</v>
      </c>
      <c r="J44" s="113">
        <v>45532</v>
      </c>
    </row>
    <row r="45" spans="1:10" ht="14.4">
      <c r="A45" s="110" t="s">
        <v>57</v>
      </c>
      <c r="B45" s="110" t="s">
        <v>182</v>
      </c>
      <c r="C45" s="110" t="s">
        <v>68</v>
      </c>
      <c r="D45" s="110" t="s">
        <v>69</v>
      </c>
      <c r="E45" s="110" t="s">
        <v>67</v>
      </c>
      <c r="F45" s="111">
        <v>684826</v>
      </c>
      <c r="G45" s="112">
        <v>370000</v>
      </c>
      <c r="H45" s="110" t="s">
        <v>61</v>
      </c>
      <c r="I45" s="110" t="s">
        <v>80</v>
      </c>
      <c r="J45" s="113">
        <v>45518</v>
      </c>
    </row>
    <row r="46" spans="1:10" ht="14.4">
      <c r="A46" s="110" t="s">
        <v>57</v>
      </c>
      <c r="B46" s="110" t="s">
        <v>182</v>
      </c>
      <c r="C46" s="110" t="s">
        <v>68</v>
      </c>
      <c r="D46" s="110" t="s">
        <v>96</v>
      </c>
      <c r="E46" s="110" t="s">
        <v>67</v>
      </c>
      <c r="F46" s="111">
        <v>685608</v>
      </c>
      <c r="G46" s="112">
        <v>478990</v>
      </c>
      <c r="H46" s="110" t="s">
        <v>80</v>
      </c>
      <c r="I46" s="110" t="s">
        <v>80</v>
      </c>
      <c r="J46" s="113">
        <v>45534</v>
      </c>
    </row>
    <row r="47" spans="1:10" ht="14.4">
      <c r="A47" s="110" t="s">
        <v>57</v>
      </c>
      <c r="B47" s="110" t="s">
        <v>182</v>
      </c>
      <c r="C47" s="110" t="s">
        <v>68</v>
      </c>
      <c r="D47" s="110" t="s">
        <v>96</v>
      </c>
      <c r="E47" s="110" t="s">
        <v>67</v>
      </c>
      <c r="F47" s="111">
        <v>685461</v>
      </c>
      <c r="G47" s="112">
        <v>461895</v>
      </c>
      <c r="H47" s="110" t="s">
        <v>80</v>
      </c>
      <c r="I47" s="110" t="s">
        <v>80</v>
      </c>
      <c r="J47" s="113">
        <v>45532</v>
      </c>
    </row>
    <row r="48" spans="1:10" ht="14.4">
      <c r="A48" s="110" t="s">
        <v>57</v>
      </c>
      <c r="B48" s="110" t="s">
        <v>182</v>
      </c>
      <c r="C48" s="110" t="s">
        <v>68</v>
      </c>
      <c r="D48" s="110" t="s">
        <v>76</v>
      </c>
      <c r="E48" s="110" t="s">
        <v>67</v>
      </c>
      <c r="F48" s="111">
        <v>684893</v>
      </c>
      <c r="G48" s="112">
        <v>375000</v>
      </c>
      <c r="H48" s="110" t="s">
        <v>61</v>
      </c>
      <c r="I48" s="110" t="s">
        <v>80</v>
      </c>
      <c r="J48" s="113">
        <v>45519</v>
      </c>
    </row>
    <row r="49" spans="1:10" ht="14.4">
      <c r="A49" s="110" t="s">
        <v>57</v>
      </c>
      <c r="B49" s="110" t="s">
        <v>182</v>
      </c>
      <c r="C49" s="110" t="s">
        <v>82</v>
      </c>
      <c r="D49" s="110" t="s">
        <v>89</v>
      </c>
      <c r="E49" s="110" t="s">
        <v>67</v>
      </c>
      <c r="F49" s="111">
        <v>684548</v>
      </c>
      <c r="G49" s="112">
        <v>447500</v>
      </c>
      <c r="H49" s="110" t="s">
        <v>61</v>
      </c>
      <c r="I49" s="110" t="s">
        <v>80</v>
      </c>
      <c r="J49" s="113">
        <v>45510</v>
      </c>
    </row>
    <row r="50" spans="1:10" ht="14.4">
      <c r="A50" s="110" t="s">
        <v>57</v>
      </c>
      <c r="B50" s="110" t="s">
        <v>182</v>
      </c>
      <c r="C50" s="110" t="s">
        <v>65</v>
      </c>
      <c r="D50" s="110" t="s">
        <v>66</v>
      </c>
      <c r="E50" s="110" t="s">
        <v>67</v>
      </c>
      <c r="F50" s="111">
        <v>684896</v>
      </c>
      <c r="G50" s="112">
        <v>395000</v>
      </c>
      <c r="H50" s="110" t="s">
        <v>61</v>
      </c>
      <c r="I50" s="110" t="s">
        <v>80</v>
      </c>
      <c r="J50" s="113">
        <v>45519</v>
      </c>
    </row>
    <row r="51" spans="1:10" ht="14.4">
      <c r="A51" s="110" t="s">
        <v>57</v>
      </c>
      <c r="B51" s="110" t="s">
        <v>182</v>
      </c>
      <c r="C51" s="110" t="s">
        <v>108</v>
      </c>
      <c r="D51" s="110" t="s">
        <v>109</v>
      </c>
      <c r="E51" s="110" t="s">
        <v>62</v>
      </c>
      <c r="F51" s="111">
        <v>684900</v>
      </c>
      <c r="G51" s="112">
        <v>1400000</v>
      </c>
      <c r="H51" s="110" t="s">
        <v>61</v>
      </c>
      <c r="I51" s="110" t="s">
        <v>80</v>
      </c>
      <c r="J51" s="113">
        <v>45519</v>
      </c>
    </row>
    <row r="52" spans="1:10" ht="14.4">
      <c r="A52" s="110" t="s">
        <v>57</v>
      </c>
      <c r="B52" s="110" t="s">
        <v>182</v>
      </c>
      <c r="C52" s="110" t="s">
        <v>59</v>
      </c>
      <c r="D52" s="110" t="s">
        <v>60</v>
      </c>
      <c r="E52" s="110" t="s">
        <v>62</v>
      </c>
      <c r="F52" s="111">
        <v>684554</v>
      </c>
      <c r="G52" s="112">
        <v>80000</v>
      </c>
      <c r="H52" s="110" t="s">
        <v>61</v>
      </c>
      <c r="I52" s="110" t="s">
        <v>80</v>
      </c>
      <c r="J52" s="113">
        <v>45510</v>
      </c>
    </row>
    <row r="53" spans="1:10" ht="14.4">
      <c r="A53" s="110" t="s">
        <v>57</v>
      </c>
      <c r="B53" s="110" t="s">
        <v>182</v>
      </c>
      <c r="C53" s="110" t="s">
        <v>59</v>
      </c>
      <c r="D53" s="110" t="s">
        <v>60</v>
      </c>
      <c r="E53" s="110" t="s">
        <v>67</v>
      </c>
      <c r="F53" s="111">
        <v>685637</v>
      </c>
      <c r="G53" s="112">
        <v>472000</v>
      </c>
      <c r="H53" s="110" t="s">
        <v>61</v>
      </c>
      <c r="I53" s="110" t="s">
        <v>80</v>
      </c>
      <c r="J53" s="113">
        <v>45534</v>
      </c>
    </row>
    <row r="54" spans="1:10" ht="14.4">
      <c r="A54" s="110" t="s">
        <v>57</v>
      </c>
      <c r="B54" s="110" t="s">
        <v>182</v>
      </c>
      <c r="C54" s="110" t="s">
        <v>59</v>
      </c>
      <c r="D54" s="110" t="s">
        <v>60</v>
      </c>
      <c r="E54" s="110" t="s">
        <v>67</v>
      </c>
      <c r="F54" s="111">
        <v>684922</v>
      </c>
      <c r="G54" s="112">
        <v>329000</v>
      </c>
      <c r="H54" s="110" t="s">
        <v>61</v>
      </c>
      <c r="I54" s="110" t="s">
        <v>80</v>
      </c>
      <c r="J54" s="113">
        <v>45520</v>
      </c>
    </row>
    <row r="55" spans="1:10" ht="14.4">
      <c r="A55" s="110" t="s">
        <v>57</v>
      </c>
      <c r="B55" s="110" t="s">
        <v>182</v>
      </c>
      <c r="C55" s="110" t="s">
        <v>68</v>
      </c>
      <c r="D55" s="110" t="s">
        <v>96</v>
      </c>
      <c r="E55" s="110" t="s">
        <v>67</v>
      </c>
      <c r="F55" s="111">
        <v>684650</v>
      </c>
      <c r="G55" s="112">
        <v>568888</v>
      </c>
      <c r="H55" s="110" t="s">
        <v>80</v>
      </c>
      <c r="I55" s="110" t="s">
        <v>80</v>
      </c>
      <c r="J55" s="113">
        <v>45512</v>
      </c>
    </row>
    <row r="56" spans="1:10" ht="14.4">
      <c r="A56" s="110" t="s">
        <v>57</v>
      </c>
      <c r="B56" s="110" t="s">
        <v>182</v>
      </c>
      <c r="C56" s="110" t="s">
        <v>68</v>
      </c>
      <c r="D56" s="110" t="s">
        <v>124</v>
      </c>
      <c r="E56" s="110" t="s">
        <v>67</v>
      </c>
      <c r="F56" s="111">
        <v>684963</v>
      </c>
      <c r="G56" s="112">
        <v>375000</v>
      </c>
      <c r="H56" s="110" t="s">
        <v>61</v>
      </c>
      <c r="I56" s="110" t="s">
        <v>80</v>
      </c>
      <c r="J56" s="113">
        <v>45523</v>
      </c>
    </row>
    <row r="57" spans="1:10" ht="14.4">
      <c r="A57" s="110" t="s">
        <v>57</v>
      </c>
      <c r="B57" s="110" t="s">
        <v>182</v>
      </c>
      <c r="C57" s="110" t="s">
        <v>59</v>
      </c>
      <c r="D57" s="110" t="s">
        <v>60</v>
      </c>
      <c r="E57" s="110" t="s">
        <v>67</v>
      </c>
      <c r="F57" s="111">
        <v>684569</v>
      </c>
      <c r="G57" s="112">
        <v>328000</v>
      </c>
      <c r="H57" s="110" t="s">
        <v>61</v>
      </c>
      <c r="I57" s="110" t="s">
        <v>80</v>
      </c>
      <c r="J57" s="113">
        <v>45510</v>
      </c>
    </row>
    <row r="58" spans="1:10" ht="14.4">
      <c r="A58" s="110" t="s">
        <v>57</v>
      </c>
      <c r="B58" s="110" t="s">
        <v>182</v>
      </c>
      <c r="C58" s="110" t="s">
        <v>65</v>
      </c>
      <c r="D58" s="110" t="s">
        <v>66</v>
      </c>
      <c r="E58" s="110" t="s">
        <v>67</v>
      </c>
      <c r="F58" s="111">
        <v>684810</v>
      </c>
      <c r="G58" s="112">
        <v>465000</v>
      </c>
      <c r="H58" s="110" t="s">
        <v>61</v>
      </c>
      <c r="I58" s="110" t="s">
        <v>80</v>
      </c>
      <c r="J58" s="113">
        <v>45517</v>
      </c>
    </row>
    <row r="59" spans="1:10" ht="14.4">
      <c r="A59" s="110" t="s">
        <v>57</v>
      </c>
      <c r="B59" s="110" t="s">
        <v>182</v>
      </c>
      <c r="C59" s="110" t="s">
        <v>63</v>
      </c>
      <c r="D59" s="110" t="s">
        <v>64</v>
      </c>
      <c r="E59" s="110" t="s">
        <v>62</v>
      </c>
      <c r="F59" s="111">
        <v>684432</v>
      </c>
      <c r="G59" s="112">
        <v>75000</v>
      </c>
      <c r="H59" s="110" t="s">
        <v>61</v>
      </c>
      <c r="I59" s="110" t="s">
        <v>80</v>
      </c>
      <c r="J59" s="113">
        <v>45506</v>
      </c>
    </row>
    <row r="60" spans="1:10" ht="14.4">
      <c r="A60" s="110" t="s">
        <v>57</v>
      </c>
      <c r="B60" s="110" t="s">
        <v>182</v>
      </c>
      <c r="C60" s="110" t="s">
        <v>65</v>
      </c>
      <c r="D60" s="110" t="s">
        <v>66</v>
      </c>
      <c r="E60" s="110" t="s">
        <v>62</v>
      </c>
      <c r="F60" s="111">
        <v>684437</v>
      </c>
      <c r="G60" s="112">
        <v>37000</v>
      </c>
      <c r="H60" s="110" t="s">
        <v>61</v>
      </c>
      <c r="I60" s="110" t="s">
        <v>80</v>
      </c>
      <c r="J60" s="113">
        <v>45506</v>
      </c>
    </row>
    <row r="61" spans="1:10" ht="14.4">
      <c r="A61" s="110" t="s">
        <v>57</v>
      </c>
      <c r="B61" s="110" t="s">
        <v>182</v>
      </c>
      <c r="C61" s="110" t="s">
        <v>68</v>
      </c>
      <c r="D61" s="110" t="s">
        <v>96</v>
      </c>
      <c r="E61" s="110" t="s">
        <v>67</v>
      </c>
      <c r="F61" s="111">
        <v>685517</v>
      </c>
      <c r="G61" s="112">
        <v>570992</v>
      </c>
      <c r="H61" s="110" t="s">
        <v>80</v>
      </c>
      <c r="I61" s="110" t="s">
        <v>80</v>
      </c>
      <c r="J61" s="113">
        <v>45533</v>
      </c>
    </row>
    <row r="62" spans="1:10" ht="14.4">
      <c r="A62" s="110" t="s">
        <v>57</v>
      </c>
      <c r="B62" s="110" t="s">
        <v>182</v>
      </c>
      <c r="C62" s="110" t="s">
        <v>68</v>
      </c>
      <c r="D62" s="110" t="s">
        <v>69</v>
      </c>
      <c r="E62" s="110" t="s">
        <v>67</v>
      </c>
      <c r="F62" s="111">
        <v>684439</v>
      </c>
      <c r="G62" s="112">
        <v>420000</v>
      </c>
      <c r="H62" s="110" t="s">
        <v>61</v>
      </c>
      <c r="I62" s="110" t="s">
        <v>80</v>
      </c>
      <c r="J62" s="113">
        <v>45506</v>
      </c>
    </row>
    <row r="63" spans="1:10" ht="14.4">
      <c r="A63" s="110" t="s">
        <v>57</v>
      </c>
      <c r="B63" s="110" t="s">
        <v>182</v>
      </c>
      <c r="C63" s="110" t="s">
        <v>59</v>
      </c>
      <c r="D63" s="110" t="s">
        <v>60</v>
      </c>
      <c r="E63" s="110" t="s">
        <v>67</v>
      </c>
      <c r="F63" s="111">
        <v>685464</v>
      </c>
      <c r="G63" s="112">
        <v>408000</v>
      </c>
      <c r="H63" s="110" t="s">
        <v>61</v>
      </c>
      <c r="I63" s="110" t="s">
        <v>80</v>
      </c>
      <c r="J63" s="113">
        <v>45532</v>
      </c>
    </row>
    <row r="64" spans="1:10" ht="14.4">
      <c r="A64" s="110" t="s">
        <v>57</v>
      </c>
      <c r="B64" s="110" t="s">
        <v>182</v>
      </c>
      <c r="C64" s="110" t="s">
        <v>59</v>
      </c>
      <c r="D64" s="110" t="s">
        <v>60</v>
      </c>
      <c r="E64" s="110" t="s">
        <v>67</v>
      </c>
      <c r="F64" s="111">
        <v>684440</v>
      </c>
      <c r="G64" s="112">
        <v>338000</v>
      </c>
      <c r="H64" s="110" t="s">
        <v>61</v>
      </c>
      <c r="I64" s="110" t="s">
        <v>80</v>
      </c>
      <c r="J64" s="113">
        <v>45506</v>
      </c>
    </row>
    <row r="65" spans="1:10" ht="14.4">
      <c r="A65" s="110" t="s">
        <v>57</v>
      </c>
      <c r="B65" s="110" t="s">
        <v>182</v>
      </c>
      <c r="C65" s="110" t="s">
        <v>63</v>
      </c>
      <c r="D65" s="110" t="s">
        <v>64</v>
      </c>
      <c r="E65" s="110" t="s">
        <v>58</v>
      </c>
      <c r="F65" s="111">
        <v>685112</v>
      </c>
      <c r="G65" s="112">
        <v>300000</v>
      </c>
      <c r="H65" s="110" t="s">
        <v>61</v>
      </c>
      <c r="I65" s="110" t="s">
        <v>80</v>
      </c>
      <c r="J65" s="113">
        <v>45525</v>
      </c>
    </row>
    <row r="66" spans="1:10" ht="14.4">
      <c r="A66" s="110" t="s">
        <v>57</v>
      </c>
      <c r="B66" s="110" t="s">
        <v>182</v>
      </c>
      <c r="C66" s="110" t="s">
        <v>134</v>
      </c>
      <c r="D66" s="110" t="s">
        <v>135</v>
      </c>
      <c r="E66" s="110" t="s">
        <v>67</v>
      </c>
      <c r="F66" s="111">
        <v>685276</v>
      </c>
      <c r="G66" s="112">
        <v>364000</v>
      </c>
      <c r="H66" s="110" t="s">
        <v>61</v>
      </c>
      <c r="I66" s="110" t="s">
        <v>80</v>
      </c>
      <c r="J66" s="113">
        <v>45530</v>
      </c>
    </row>
    <row r="67" spans="1:10" ht="14.4">
      <c r="A67" s="110" t="s">
        <v>57</v>
      </c>
      <c r="B67" s="110" t="s">
        <v>182</v>
      </c>
      <c r="C67" s="110" t="s">
        <v>68</v>
      </c>
      <c r="D67" s="110" t="s">
        <v>76</v>
      </c>
      <c r="E67" s="110" t="s">
        <v>67</v>
      </c>
      <c r="F67" s="111">
        <v>684453</v>
      </c>
      <c r="G67" s="112">
        <v>618500</v>
      </c>
      <c r="H67" s="110" t="s">
        <v>61</v>
      </c>
      <c r="I67" s="110" t="s">
        <v>80</v>
      </c>
      <c r="J67" s="113">
        <v>45506</v>
      </c>
    </row>
    <row r="68" spans="1:10" ht="14.4">
      <c r="A68" s="110" t="s">
        <v>57</v>
      </c>
      <c r="B68" s="110" t="s">
        <v>182</v>
      </c>
      <c r="C68" s="110" t="s">
        <v>65</v>
      </c>
      <c r="D68" s="110" t="s">
        <v>66</v>
      </c>
      <c r="E68" s="110" t="s">
        <v>62</v>
      </c>
      <c r="F68" s="111">
        <v>685190</v>
      </c>
      <c r="G68" s="112">
        <v>165000</v>
      </c>
      <c r="H68" s="110" t="s">
        <v>61</v>
      </c>
      <c r="I68" s="110" t="s">
        <v>80</v>
      </c>
      <c r="J68" s="113">
        <v>45526</v>
      </c>
    </row>
    <row r="69" spans="1:10" ht="14.4">
      <c r="A69" s="110" t="s">
        <v>57</v>
      </c>
      <c r="B69" s="110" t="s">
        <v>182</v>
      </c>
      <c r="C69" s="110" t="s">
        <v>65</v>
      </c>
      <c r="D69" s="110" t="s">
        <v>66</v>
      </c>
      <c r="E69" s="110" t="s">
        <v>67</v>
      </c>
      <c r="F69" s="111">
        <v>685131</v>
      </c>
      <c r="G69" s="112">
        <v>457000</v>
      </c>
      <c r="H69" s="110" t="s">
        <v>61</v>
      </c>
      <c r="I69" s="110" t="s">
        <v>80</v>
      </c>
      <c r="J69" s="113">
        <v>45525</v>
      </c>
    </row>
    <row r="70" spans="1:10" ht="14.4">
      <c r="A70" s="110" t="s">
        <v>57</v>
      </c>
      <c r="B70" s="110" t="s">
        <v>182</v>
      </c>
      <c r="C70" s="110" t="s">
        <v>68</v>
      </c>
      <c r="D70" s="110" t="s">
        <v>69</v>
      </c>
      <c r="E70" s="110" t="s">
        <v>67</v>
      </c>
      <c r="F70" s="111">
        <v>684945</v>
      </c>
      <c r="G70" s="112">
        <v>515000</v>
      </c>
      <c r="H70" s="110" t="s">
        <v>61</v>
      </c>
      <c r="I70" s="110" t="s">
        <v>80</v>
      </c>
      <c r="J70" s="113">
        <v>45520</v>
      </c>
    </row>
    <row r="71" spans="1:10" ht="14.4">
      <c r="A71" s="110" t="s">
        <v>57</v>
      </c>
      <c r="B71" s="110" t="s">
        <v>182</v>
      </c>
      <c r="C71" s="110" t="s">
        <v>59</v>
      </c>
      <c r="D71" s="110" t="s">
        <v>60</v>
      </c>
      <c r="E71" s="110" t="s">
        <v>67</v>
      </c>
      <c r="F71" s="111">
        <v>684628</v>
      </c>
      <c r="G71" s="112">
        <v>357000</v>
      </c>
      <c r="H71" s="110" t="s">
        <v>61</v>
      </c>
      <c r="I71" s="110" t="s">
        <v>80</v>
      </c>
      <c r="J71" s="113">
        <v>45512</v>
      </c>
    </row>
    <row r="72" spans="1:10" ht="14.4">
      <c r="A72" s="110" t="s">
        <v>57</v>
      </c>
      <c r="B72" s="110" t="s">
        <v>182</v>
      </c>
      <c r="C72" s="110" t="s">
        <v>63</v>
      </c>
      <c r="D72" s="110" t="s">
        <v>64</v>
      </c>
      <c r="E72" s="110" t="s">
        <v>62</v>
      </c>
      <c r="F72" s="111">
        <v>685143</v>
      </c>
      <c r="G72" s="112">
        <v>50000</v>
      </c>
      <c r="H72" s="110" t="s">
        <v>61</v>
      </c>
      <c r="I72" s="110" t="s">
        <v>80</v>
      </c>
      <c r="J72" s="113">
        <v>45525</v>
      </c>
    </row>
    <row r="73" spans="1:10" ht="14.4">
      <c r="A73" s="110" t="s">
        <v>57</v>
      </c>
      <c r="B73" s="110" t="s">
        <v>182</v>
      </c>
      <c r="C73" s="110" t="s">
        <v>59</v>
      </c>
      <c r="D73" s="110" t="s">
        <v>60</v>
      </c>
      <c r="E73" s="110" t="s">
        <v>58</v>
      </c>
      <c r="F73" s="111">
        <v>684385</v>
      </c>
      <c r="G73" s="112">
        <v>260000</v>
      </c>
      <c r="H73" s="110" t="s">
        <v>61</v>
      </c>
      <c r="I73" s="110" t="s">
        <v>80</v>
      </c>
      <c r="J73" s="113">
        <v>45505</v>
      </c>
    </row>
    <row r="74" spans="1:10" ht="14.4">
      <c r="A74" s="110" t="s">
        <v>57</v>
      </c>
      <c r="B74" s="110" t="s">
        <v>182</v>
      </c>
      <c r="C74" s="110" t="s">
        <v>59</v>
      </c>
      <c r="D74" s="110" t="s">
        <v>60</v>
      </c>
      <c r="E74" s="110" t="s">
        <v>67</v>
      </c>
      <c r="F74" s="111">
        <v>685172</v>
      </c>
      <c r="G74" s="112">
        <v>496000</v>
      </c>
      <c r="H74" s="110" t="s">
        <v>61</v>
      </c>
      <c r="I74" s="110" t="s">
        <v>80</v>
      </c>
      <c r="J74" s="113">
        <v>45526</v>
      </c>
    </row>
    <row r="75" spans="1:10" ht="14.4">
      <c r="A75" s="110" t="s">
        <v>57</v>
      </c>
      <c r="B75" s="110" t="s">
        <v>182</v>
      </c>
      <c r="C75" s="110" t="s">
        <v>63</v>
      </c>
      <c r="D75" s="110" t="s">
        <v>64</v>
      </c>
      <c r="E75" s="110" t="s">
        <v>67</v>
      </c>
      <c r="F75" s="111">
        <v>684818</v>
      </c>
      <c r="G75" s="112">
        <v>355000</v>
      </c>
      <c r="H75" s="110" t="s">
        <v>61</v>
      </c>
      <c r="I75" s="110" t="s">
        <v>80</v>
      </c>
      <c r="J75" s="113">
        <v>45517</v>
      </c>
    </row>
    <row r="76" spans="1:10" ht="14.4">
      <c r="A76" s="110" t="s">
        <v>57</v>
      </c>
      <c r="B76" s="110" t="s">
        <v>182</v>
      </c>
      <c r="C76" s="110" t="s">
        <v>59</v>
      </c>
      <c r="D76" s="110" t="s">
        <v>60</v>
      </c>
      <c r="E76" s="110" t="s">
        <v>67</v>
      </c>
      <c r="F76" s="111">
        <v>685240</v>
      </c>
      <c r="G76" s="112">
        <v>383000</v>
      </c>
      <c r="H76" s="110" t="s">
        <v>61</v>
      </c>
      <c r="I76" s="110" t="s">
        <v>80</v>
      </c>
      <c r="J76" s="113">
        <v>45527</v>
      </c>
    </row>
    <row r="77" spans="1:10" ht="14.4">
      <c r="A77" s="110" t="s">
        <v>57</v>
      </c>
      <c r="B77" s="110" t="s">
        <v>182</v>
      </c>
      <c r="C77" s="110" t="s">
        <v>65</v>
      </c>
      <c r="D77" s="110" t="s">
        <v>66</v>
      </c>
      <c r="E77" s="110" t="s">
        <v>67</v>
      </c>
      <c r="F77" s="111">
        <v>685141</v>
      </c>
      <c r="G77" s="112">
        <v>419000</v>
      </c>
      <c r="H77" s="110" t="s">
        <v>61</v>
      </c>
      <c r="I77" s="110" t="s">
        <v>80</v>
      </c>
      <c r="J77" s="113">
        <v>45525</v>
      </c>
    </row>
    <row r="78" spans="1:10" ht="14.4">
      <c r="A78" s="110" t="s">
        <v>57</v>
      </c>
      <c r="B78" s="110" t="s">
        <v>182</v>
      </c>
      <c r="C78" s="110" t="s">
        <v>59</v>
      </c>
      <c r="D78" s="110" t="s">
        <v>60</v>
      </c>
      <c r="E78" s="110" t="s">
        <v>58</v>
      </c>
      <c r="F78" s="111">
        <v>685563</v>
      </c>
      <c r="G78" s="112">
        <v>440000</v>
      </c>
      <c r="H78" s="110" t="s">
        <v>61</v>
      </c>
      <c r="I78" s="110" t="s">
        <v>80</v>
      </c>
      <c r="J78" s="113">
        <v>45533</v>
      </c>
    </row>
    <row r="79" spans="1:10" ht="14.4">
      <c r="A79" s="110" t="s">
        <v>57</v>
      </c>
      <c r="B79" s="110" t="s">
        <v>182</v>
      </c>
      <c r="C79" s="110" t="s">
        <v>63</v>
      </c>
      <c r="D79" s="110" t="s">
        <v>64</v>
      </c>
      <c r="E79" s="110" t="s">
        <v>67</v>
      </c>
      <c r="F79" s="111">
        <v>684458</v>
      </c>
      <c r="G79" s="112">
        <v>370000</v>
      </c>
      <c r="H79" s="110" t="s">
        <v>61</v>
      </c>
      <c r="I79" s="110" t="s">
        <v>80</v>
      </c>
      <c r="J79" s="113">
        <v>45506</v>
      </c>
    </row>
    <row r="80" spans="1:10" ht="14.4">
      <c r="A80" s="110" t="s">
        <v>104</v>
      </c>
      <c r="B80" s="110" t="s">
        <v>183</v>
      </c>
      <c r="C80" s="110" t="s">
        <v>74</v>
      </c>
      <c r="D80" s="110" t="s">
        <v>105</v>
      </c>
      <c r="E80" s="110" t="s">
        <v>62</v>
      </c>
      <c r="F80" s="111">
        <v>684981</v>
      </c>
      <c r="G80" s="112">
        <v>11000</v>
      </c>
      <c r="H80" s="110" t="s">
        <v>61</v>
      </c>
      <c r="I80" s="110" t="s">
        <v>80</v>
      </c>
      <c r="J80" s="113">
        <v>45523</v>
      </c>
    </row>
    <row r="81" spans="1:10" ht="14.4">
      <c r="A81" s="110" t="s">
        <v>104</v>
      </c>
      <c r="B81" s="110" t="s">
        <v>183</v>
      </c>
      <c r="C81" s="110" t="s">
        <v>74</v>
      </c>
      <c r="D81" s="110" t="s">
        <v>105</v>
      </c>
      <c r="E81" s="110" t="s">
        <v>67</v>
      </c>
      <c r="F81" s="111">
        <v>684815</v>
      </c>
      <c r="G81" s="112">
        <v>950000</v>
      </c>
      <c r="H81" s="110" t="s">
        <v>61</v>
      </c>
      <c r="I81" s="110" t="s">
        <v>80</v>
      </c>
      <c r="J81" s="113">
        <v>45517</v>
      </c>
    </row>
    <row r="82" spans="1:10" ht="14.4">
      <c r="A82" s="110" t="s">
        <v>104</v>
      </c>
      <c r="B82" s="110" t="s">
        <v>183</v>
      </c>
      <c r="C82" s="110" t="s">
        <v>74</v>
      </c>
      <c r="D82" s="110" t="s">
        <v>105</v>
      </c>
      <c r="E82" s="110" t="s">
        <v>67</v>
      </c>
      <c r="F82" s="111">
        <v>684990</v>
      </c>
      <c r="G82" s="112">
        <v>470000</v>
      </c>
      <c r="H82" s="110" t="s">
        <v>61</v>
      </c>
      <c r="I82" s="110" t="s">
        <v>80</v>
      </c>
      <c r="J82" s="113">
        <v>45523</v>
      </c>
    </row>
    <row r="83" spans="1:10" ht="14.4">
      <c r="A83" s="110" t="s">
        <v>104</v>
      </c>
      <c r="B83" s="110" t="s">
        <v>183</v>
      </c>
      <c r="C83" s="110" t="s">
        <v>74</v>
      </c>
      <c r="D83" s="110" t="s">
        <v>105</v>
      </c>
      <c r="E83" s="110" t="s">
        <v>62</v>
      </c>
      <c r="F83" s="111">
        <v>685302</v>
      </c>
      <c r="G83" s="112">
        <v>23000</v>
      </c>
      <c r="H83" s="110" t="s">
        <v>61</v>
      </c>
      <c r="I83" s="110" t="s">
        <v>80</v>
      </c>
      <c r="J83" s="113">
        <v>45530</v>
      </c>
    </row>
    <row r="84" spans="1:10" ht="14.4">
      <c r="A84" s="110" t="s">
        <v>104</v>
      </c>
      <c r="B84" s="110" t="s">
        <v>183</v>
      </c>
      <c r="C84" s="110" t="s">
        <v>74</v>
      </c>
      <c r="D84" s="110" t="s">
        <v>105</v>
      </c>
      <c r="E84" s="110" t="s">
        <v>58</v>
      </c>
      <c r="F84" s="111">
        <v>684752</v>
      </c>
      <c r="G84" s="112">
        <v>390000</v>
      </c>
      <c r="H84" s="110" t="s">
        <v>61</v>
      </c>
      <c r="I84" s="110" t="s">
        <v>80</v>
      </c>
      <c r="J84" s="113">
        <v>45516</v>
      </c>
    </row>
    <row r="85" spans="1:10" ht="14.4">
      <c r="A85" s="110" t="s">
        <v>90</v>
      </c>
      <c r="B85" s="110" t="s">
        <v>184</v>
      </c>
      <c r="C85" s="110" t="s">
        <v>65</v>
      </c>
      <c r="D85" s="110" t="s">
        <v>127</v>
      </c>
      <c r="E85" s="110" t="s">
        <v>62</v>
      </c>
      <c r="F85" s="111">
        <v>685029</v>
      </c>
      <c r="G85" s="112">
        <v>15000</v>
      </c>
      <c r="H85" s="110" t="s">
        <v>61</v>
      </c>
      <c r="I85" s="110" t="s">
        <v>80</v>
      </c>
      <c r="J85" s="113">
        <v>45524</v>
      </c>
    </row>
    <row r="86" spans="1:10" ht="14.4">
      <c r="A86" s="110" t="s">
        <v>90</v>
      </c>
      <c r="B86" s="110" t="s">
        <v>184</v>
      </c>
      <c r="C86" s="110" t="s">
        <v>91</v>
      </c>
      <c r="D86" s="110" t="s">
        <v>92</v>
      </c>
      <c r="E86" s="110" t="s">
        <v>67</v>
      </c>
      <c r="F86" s="111">
        <v>684556</v>
      </c>
      <c r="G86" s="112">
        <v>423000</v>
      </c>
      <c r="H86" s="110" t="s">
        <v>61</v>
      </c>
      <c r="I86" s="110" t="s">
        <v>80</v>
      </c>
      <c r="J86" s="113">
        <v>45510</v>
      </c>
    </row>
    <row r="87" spans="1:10" ht="14.4">
      <c r="A87" s="110" t="s">
        <v>70</v>
      </c>
      <c r="B87" s="110" t="s">
        <v>185</v>
      </c>
      <c r="C87" s="110" t="s">
        <v>99</v>
      </c>
      <c r="D87" s="110" t="s">
        <v>100</v>
      </c>
      <c r="E87" s="110" t="s">
        <v>126</v>
      </c>
      <c r="F87" s="111">
        <v>685011</v>
      </c>
      <c r="G87" s="112">
        <v>175000</v>
      </c>
      <c r="H87" s="110" t="s">
        <v>61</v>
      </c>
      <c r="I87" s="110" t="s">
        <v>80</v>
      </c>
      <c r="J87" s="113">
        <v>45524</v>
      </c>
    </row>
    <row r="88" spans="1:10" ht="14.4">
      <c r="A88" s="110" t="s">
        <v>70</v>
      </c>
      <c r="B88" s="110" t="s">
        <v>185</v>
      </c>
      <c r="C88" s="110" t="s">
        <v>71</v>
      </c>
      <c r="D88" s="110" t="s">
        <v>72</v>
      </c>
      <c r="E88" s="110" t="s">
        <v>58</v>
      </c>
      <c r="F88" s="111">
        <v>684693</v>
      </c>
      <c r="G88" s="112">
        <v>394000</v>
      </c>
      <c r="H88" s="110" t="s">
        <v>61</v>
      </c>
      <c r="I88" s="110" t="s">
        <v>80</v>
      </c>
      <c r="J88" s="113">
        <v>45513</v>
      </c>
    </row>
    <row r="89" spans="1:10" ht="14.4">
      <c r="A89" s="110" t="s">
        <v>70</v>
      </c>
      <c r="B89" s="110" t="s">
        <v>185</v>
      </c>
      <c r="C89" s="110" t="s">
        <v>99</v>
      </c>
      <c r="D89" s="110" t="s">
        <v>100</v>
      </c>
      <c r="E89" s="110" t="s">
        <v>62</v>
      </c>
      <c r="F89" s="111">
        <v>684879</v>
      </c>
      <c r="G89" s="112">
        <v>45000</v>
      </c>
      <c r="H89" s="110" t="s">
        <v>61</v>
      </c>
      <c r="I89" s="110" t="s">
        <v>80</v>
      </c>
      <c r="J89" s="113">
        <v>45519</v>
      </c>
    </row>
    <row r="90" spans="1:10" ht="14.4">
      <c r="A90" s="110" t="s">
        <v>70</v>
      </c>
      <c r="B90" s="110" t="s">
        <v>185</v>
      </c>
      <c r="C90" s="110" t="s">
        <v>71</v>
      </c>
      <c r="D90" s="110" t="s">
        <v>72</v>
      </c>
      <c r="E90" s="110" t="s">
        <v>67</v>
      </c>
      <c r="F90" s="111">
        <v>684443</v>
      </c>
      <c r="G90" s="112">
        <v>350000</v>
      </c>
      <c r="H90" s="110" t="s">
        <v>61</v>
      </c>
      <c r="I90" s="110" t="s">
        <v>80</v>
      </c>
      <c r="J90" s="113">
        <v>45506</v>
      </c>
    </row>
    <row r="91" spans="1:10" ht="14.4">
      <c r="A91" s="110" t="s">
        <v>70</v>
      </c>
      <c r="B91" s="110" t="s">
        <v>185</v>
      </c>
      <c r="C91" s="110" t="s">
        <v>71</v>
      </c>
      <c r="D91" s="110" t="s">
        <v>72</v>
      </c>
      <c r="E91" s="110" t="s">
        <v>67</v>
      </c>
      <c r="F91" s="111">
        <v>684461</v>
      </c>
      <c r="G91" s="112">
        <v>312000</v>
      </c>
      <c r="H91" s="110" t="s">
        <v>61</v>
      </c>
      <c r="I91" s="110" t="s">
        <v>80</v>
      </c>
      <c r="J91" s="113">
        <v>45506</v>
      </c>
    </row>
    <row r="92" spans="1:10" ht="14.4">
      <c r="A92" s="110" t="s">
        <v>70</v>
      </c>
      <c r="B92" s="110" t="s">
        <v>185</v>
      </c>
      <c r="C92" s="110" t="s">
        <v>82</v>
      </c>
      <c r="D92" s="110" t="s">
        <v>83</v>
      </c>
      <c r="E92" s="110" t="s">
        <v>67</v>
      </c>
      <c r="F92" s="111">
        <v>684481</v>
      </c>
      <c r="G92" s="112">
        <v>325000</v>
      </c>
      <c r="H92" s="110" t="s">
        <v>61</v>
      </c>
      <c r="I92" s="110" t="s">
        <v>80</v>
      </c>
      <c r="J92" s="113">
        <v>45509</v>
      </c>
    </row>
    <row r="93" spans="1:10" ht="14.4">
      <c r="A93" s="110" t="s">
        <v>70</v>
      </c>
      <c r="B93" s="110" t="s">
        <v>185</v>
      </c>
      <c r="C93" s="110" t="s">
        <v>74</v>
      </c>
      <c r="D93" s="110" t="s">
        <v>84</v>
      </c>
      <c r="E93" s="110" t="s">
        <v>67</v>
      </c>
      <c r="F93" s="111">
        <v>684484</v>
      </c>
      <c r="G93" s="112">
        <v>384000</v>
      </c>
      <c r="H93" s="110" t="s">
        <v>61</v>
      </c>
      <c r="I93" s="110" t="s">
        <v>80</v>
      </c>
      <c r="J93" s="113">
        <v>45509</v>
      </c>
    </row>
    <row r="94" spans="1:10" ht="14.4">
      <c r="A94" s="110" t="s">
        <v>70</v>
      </c>
      <c r="B94" s="110" t="s">
        <v>185</v>
      </c>
      <c r="C94" s="110" t="s">
        <v>59</v>
      </c>
      <c r="D94" s="110" t="s">
        <v>87</v>
      </c>
      <c r="E94" s="110" t="s">
        <v>62</v>
      </c>
      <c r="F94" s="111">
        <v>684498</v>
      </c>
      <c r="G94" s="112">
        <v>68000</v>
      </c>
      <c r="H94" s="110" t="s">
        <v>61</v>
      </c>
      <c r="I94" s="110" t="s">
        <v>80</v>
      </c>
      <c r="J94" s="113">
        <v>45509</v>
      </c>
    </row>
    <row r="95" spans="1:10" ht="14.4">
      <c r="A95" s="110" t="s">
        <v>70</v>
      </c>
      <c r="B95" s="110" t="s">
        <v>185</v>
      </c>
      <c r="C95" s="110" t="s">
        <v>71</v>
      </c>
      <c r="D95" s="110" t="s">
        <v>72</v>
      </c>
      <c r="E95" s="110" t="s">
        <v>67</v>
      </c>
      <c r="F95" s="111">
        <v>684535</v>
      </c>
      <c r="G95" s="112">
        <v>235000</v>
      </c>
      <c r="H95" s="110" t="s">
        <v>61</v>
      </c>
      <c r="I95" s="110" t="s">
        <v>80</v>
      </c>
      <c r="J95" s="113">
        <v>45509</v>
      </c>
    </row>
    <row r="96" spans="1:10" ht="14.4">
      <c r="A96" s="110" t="s">
        <v>70</v>
      </c>
      <c r="B96" s="110" t="s">
        <v>185</v>
      </c>
      <c r="C96" s="110" t="s">
        <v>71</v>
      </c>
      <c r="D96" s="110" t="s">
        <v>113</v>
      </c>
      <c r="E96" s="110" t="s">
        <v>67</v>
      </c>
      <c r="F96" s="111">
        <v>684881</v>
      </c>
      <c r="G96" s="112">
        <v>415000</v>
      </c>
      <c r="H96" s="110" t="s">
        <v>61</v>
      </c>
      <c r="I96" s="110" t="s">
        <v>80</v>
      </c>
      <c r="J96" s="113">
        <v>45519</v>
      </c>
    </row>
    <row r="97" spans="1:10" ht="14.4">
      <c r="A97" s="110" t="s">
        <v>70</v>
      </c>
      <c r="B97" s="110" t="s">
        <v>185</v>
      </c>
      <c r="C97" s="110" t="s">
        <v>71</v>
      </c>
      <c r="D97" s="110" t="s">
        <v>72</v>
      </c>
      <c r="E97" s="110" t="s">
        <v>67</v>
      </c>
      <c r="F97" s="111">
        <v>684847</v>
      </c>
      <c r="G97" s="112">
        <v>565000</v>
      </c>
      <c r="H97" s="110" t="s">
        <v>61</v>
      </c>
      <c r="I97" s="110" t="s">
        <v>80</v>
      </c>
      <c r="J97" s="113">
        <v>45518</v>
      </c>
    </row>
    <row r="98" spans="1:10" ht="14.4">
      <c r="A98" s="110" t="s">
        <v>70</v>
      </c>
      <c r="B98" s="110" t="s">
        <v>185</v>
      </c>
      <c r="C98" s="110" t="s">
        <v>82</v>
      </c>
      <c r="D98" s="110" t="s">
        <v>83</v>
      </c>
      <c r="E98" s="110" t="s">
        <v>67</v>
      </c>
      <c r="F98" s="111">
        <v>684709</v>
      </c>
      <c r="G98" s="112">
        <v>100000</v>
      </c>
      <c r="H98" s="110" t="s">
        <v>61</v>
      </c>
      <c r="I98" s="110" t="s">
        <v>80</v>
      </c>
      <c r="J98" s="113">
        <v>45516</v>
      </c>
    </row>
    <row r="99" spans="1:10" ht="14.4">
      <c r="A99" s="110" t="s">
        <v>70</v>
      </c>
      <c r="B99" s="110" t="s">
        <v>185</v>
      </c>
      <c r="C99" s="110" t="s">
        <v>71</v>
      </c>
      <c r="D99" s="110" t="s">
        <v>72</v>
      </c>
      <c r="E99" s="110" t="s">
        <v>67</v>
      </c>
      <c r="F99" s="111">
        <v>684944</v>
      </c>
      <c r="G99" s="112">
        <v>287500</v>
      </c>
      <c r="H99" s="110" t="s">
        <v>61</v>
      </c>
      <c r="I99" s="110" t="s">
        <v>80</v>
      </c>
      <c r="J99" s="113">
        <v>45520</v>
      </c>
    </row>
    <row r="100" spans="1:10" ht="14.4">
      <c r="A100" s="110" t="s">
        <v>70</v>
      </c>
      <c r="B100" s="110" t="s">
        <v>185</v>
      </c>
      <c r="C100" s="110" t="s">
        <v>71</v>
      </c>
      <c r="D100" s="110" t="s">
        <v>123</v>
      </c>
      <c r="E100" s="110" t="s">
        <v>67</v>
      </c>
      <c r="F100" s="111">
        <v>684933</v>
      </c>
      <c r="G100" s="112">
        <v>170000</v>
      </c>
      <c r="H100" s="110" t="s">
        <v>61</v>
      </c>
      <c r="I100" s="110" t="s">
        <v>80</v>
      </c>
      <c r="J100" s="113">
        <v>45520</v>
      </c>
    </row>
    <row r="101" spans="1:10" ht="14.4">
      <c r="A101" s="110" t="s">
        <v>70</v>
      </c>
      <c r="B101" s="110" t="s">
        <v>185</v>
      </c>
      <c r="C101" s="110" t="s">
        <v>71</v>
      </c>
      <c r="D101" s="110" t="s">
        <v>72</v>
      </c>
      <c r="E101" s="110" t="s">
        <v>67</v>
      </c>
      <c r="F101" s="111">
        <v>684929</v>
      </c>
      <c r="G101" s="112">
        <v>398000</v>
      </c>
      <c r="H101" s="110" t="s">
        <v>61</v>
      </c>
      <c r="I101" s="110" t="s">
        <v>80</v>
      </c>
      <c r="J101" s="113">
        <v>45520</v>
      </c>
    </row>
    <row r="102" spans="1:10" ht="14.4">
      <c r="A102" s="110" t="s">
        <v>70</v>
      </c>
      <c r="B102" s="110" t="s">
        <v>185</v>
      </c>
      <c r="C102" s="110" t="s">
        <v>71</v>
      </c>
      <c r="D102" s="110" t="s">
        <v>72</v>
      </c>
      <c r="E102" s="110" t="s">
        <v>67</v>
      </c>
      <c r="F102" s="111">
        <v>684927</v>
      </c>
      <c r="G102" s="112">
        <v>310000</v>
      </c>
      <c r="H102" s="110" t="s">
        <v>61</v>
      </c>
      <c r="I102" s="110" t="s">
        <v>80</v>
      </c>
      <c r="J102" s="113">
        <v>45520</v>
      </c>
    </row>
    <row r="103" spans="1:10" ht="14.4">
      <c r="A103" s="110" t="s">
        <v>70</v>
      </c>
      <c r="B103" s="110" t="s">
        <v>185</v>
      </c>
      <c r="C103" s="110" t="s">
        <v>59</v>
      </c>
      <c r="D103" s="110" t="s">
        <v>87</v>
      </c>
      <c r="E103" s="110" t="s">
        <v>67</v>
      </c>
      <c r="F103" s="111">
        <v>684728</v>
      </c>
      <c r="G103" s="112">
        <v>354000</v>
      </c>
      <c r="H103" s="110" t="s">
        <v>61</v>
      </c>
      <c r="I103" s="110" t="s">
        <v>80</v>
      </c>
      <c r="J103" s="113">
        <v>45516</v>
      </c>
    </row>
    <row r="104" spans="1:10" ht="14.4">
      <c r="A104" s="110" t="s">
        <v>70</v>
      </c>
      <c r="B104" s="110" t="s">
        <v>185</v>
      </c>
      <c r="C104" s="110" t="s">
        <v>99</v>
      </c>
      <c r="D104" s="110" t="s">
        <v>100</v>
      </c>
      <c r="E104" s="110" t="s">
        <v>67</v>
      </c>
      <c r="F104" s="111">
        <v>684965</v>
      </c>
      <c r="G104" s="112">
        <v>325000</v>
      </c>
      <c r="H104" s="110" t="s">
        <v>61</v>
      </c>
      <c r="I104" s="110" t="s">
        <v>80</v>
      </c>
      <c r="J104" s="113">
        <v>45523</v>
      </c>
    </row>
    <row r="105" spans="1:10" ht="14.4">
      <c r="A105" s="110" t="s">
        <v>70</v>
      </c>
      <c r="B105" s="110" t="s">
        <v>185</v>
      </c>
      <c r="C105" s="110" t="s">
        <v>99</v>
      </c>
      <c r="D105" s="110" t="s">
        <v>100</v>
      </c>
      <c r="E105" s="110" t="s">
        <v>58</v>
      </c>
      <c r="F105" s="111">
        <v>684806</v>
      </c>
      <c r="G105" s="112">
        <v>254000</v>
      </c>
      <c r="H105" s="110" t="s">
        <v>61</v>
      </c>
      <c r="I105" s="110" t="s">
        <v>80</v>
      </c>
      <c r="J105" s="113">
        <v>45517</v>
      </c>
    </row>
    <row r="106" spans="1:10" ht="14.4">
      <c r="A106" s="110" t="s">
        <v>70</v>
      </c>
      <c r="B106" s="110" t="s">
        <v>185</v>
      </c>
      <c r="C106" s="110" t="s">
        <v>128</v>
      </c>
      <c r="D106" s="110" t="s">
        <v>112</v>
      </c>
      <c r="E106" s="110" t="s">
        <v>67</v>
      </c>
      <c r="F106" s="111">
        <v>685254</v>
      </c>
      <c r="G106" s="112">
        <v>427000</v>
      </c>
      <c r="H106" s="110" t="s">
        <v>61</v>
      </c>
      <c r="I106" s="110" t="s">
        <v>80</v>
      </c>
      <c r="J106" s="113">
        <v>45527</v>
      </c>
    </row>
    <row r="107" spans="1:10" ht="14.4">
      <c r="A107" s="110" t="s">
        <v>70</v>
      </c>
      <c r="B107" s="110" t="s">
        <v>185</v>
      </c>
      <c r="C107" s="110" t="s">
        <v>71</v>
      </c>
      <c r="D107" s="110" t="s">
        <v>72</v>
      </c>
      <c r="E107" s="110" t="s">
        <v>67</v>
      </c>
      <c r="F107" s="111">
        <v>685437</v>
      </c>
      <c r="G107" s="112">
        <v>50000</v>
      </c>
      <c r="H107" s="110" t="s">
        <v>61</v>
      </c>
      <c r="I107" s="110" t="s">
        <v>80</v>
      </c>
      <c r="J107" s="113">
        <v>45531</v>
      </c>
    </row>
    <row r="108" spans="1:10" ht="14.4">
      <c r="A108" s="110" t="s">
        <v>70</v>
      </c>
      <c r="B108" s="110" t="s">
        <v>185</v>
      </c>
      <c r="C108" s="110" t="s">
        <v>59</v>
      </c>
      <c r="D108" s="110" t="s">
        <v>87</v>
      </c>
      <c r="E108" s="110" t="s">
        <v>67</v>
      </c>
      <c r="F108" s="111">
        <v>685457</v>
      </c>
      <c r="G108" s="112">
        <v>322500</v>
      </c>
      <c r="H108" s="110" t="s">
        <v>61</v>
      </c>
      <c r="I108" s="110" t="s">
        <v>80</v>
      </c>
      <c r="J108" s="113">
        <v>45532</v>
      </c>
    </row>
    <row r="109" spans="1:10" ht="14.4">
      <c r="A109" s="110" t="s">
        <v>70</v>
      </c>
      <c r="B109" s="110" t="s">
        <v>185</v>
      </c>
      <c r="C109" s="110" t="s">
        <v>59</v>
      </c>
      <c r="D109" s="110" t="s">
        <v>87</v>
      </c>
      <c r="E109" s="110" t="s">
        <v>67</v>
      </c>
      <c r="F109" s="111">
        <v>685225</v>
      </c>
      <c r="G109" s="112">
        <v>310000</v>
      </c>
      <c r="H109" s="110" t="s">
        <v>61</v>
      </c>
      <c r="I109" s="110" t="s">
        <v>80</v>
      </c>
      <c r="J109" s="113">
        <v>45527</v>
      </c>
    </row>
    <row r="110" spans="1:10" ht="14.4">
      <c r="A110" s="110" t="s">
        <v>70</v>
      </c>
      <c r="B110" s="110" t="s">
        <v>185</v>
      </c>
      <c r="C110" s="110" t="s">
        <v>99</v>
      </c>
      <c r="D110" s="110" t="s">
        <v>100</v>
      </c>
      <c r="E110" s="110" t="s">
        <v>58</v>
      </c>
      <c r="F110" s="111">
        <v>685648</v>
      </c>
      <c r="G110" s="112">
        <v>150000</v>
      </c>
      <c r="H110" s="110" t="s">
        <v>61</v>
      </c>
      <c r="I110" s="110" t="s">
        <v>80</v>
      </c>
      <c r="J110" s="113">
        <v>45534</v>
      </c>
    </row>
    <row r="111" spans="1:10" ht="14.4">
      <c r="A111" s="110" t="s">
        <v>70</v>
      </c>
      <c r="B111" s="110" t="s">
        <v>185</v>
      </c>
      <c r="C111" s="110" t="s">
        <v>128</v>
      </c>
      <c r="D111" s="110" t="s">
        <v>129</v>
      </c>
      <c r="E111" s="110" t="s">
        <v>67</v>
      </c>
      <c r="F111" s="111">
        <v>685040</v>
      </c>
      <c r="G111" s="112">
        <v>100000</v>
      </c>
      <c r="H111" s="110" t="s">
        <v>61</v>
      </c>
      <c r="I111" s="110" t="s">
        <v>80</v>
      </c>
      <c r="J111" s="113">
        <v>45524</v>
      </c>
    </row>
    <row r="112" spans="1:10" ht="14.4">
      <c r="A112" s="110" t="s">
        <v>70</v>
      </c>
      <c r="B112" s="110" t="s">
        <v>185</v>
      </c>
      <c r="C112" s="110" t="s">
        <v>99</v>
      </c>
      <c r="D112" s="110" t="s">
        <v>100</v>
      </c>
      <c r="E112" s="110" t="s">
        <v>67</v>
      </c>
      <c r="F112" s="111">
        <v>685662</v>
      </c>
      <c r="G112" s="112">
        <v>345000</v>
      </c>
      <c r="H112" s="110" t="s">
        <v>61</v>
      </c>
      <c r="I112" s="110" t="s">
        <v>80</v>
      </c>
      <c r="J112" s="113">
        <v>45534</v>
      </c>
    </row>
    <row r="113" spans="1:10" ht="14.4">
      <c r="A113" s="110" t="s">
        <v>70</v>
      </c>
      <c r="B113" s="110" t="s">
        <v>185</v>
      </c>
      <c r="C113" s="110" t="s">
        <v>59</v>
      </c>
      <c r="D113" s="110" t="s">
        <v>87</v>
      </c>
      <c r="E113" s="110" t="s">
        <v>126</v>
      </c>
      <c r="F113" s="111">
        <v>685249</v>
      </c>
      <c r="G113" s="112">
        <v>285000</v>
      </c>
      <c r="H113" s="110" t="s">
        <v>61</v>
      </c>
      <c r="I113" s="110" t="s">
        <v>80</v>
      </c>
      <c r="J113" s="113">
        <v>45527</v>
      </c>
    </row>
    <row r="114" spans="1:10" ht="14.4">
      <c r="A114" s="110" t="s">
        <v>70</v>
      </c>
      <c r="B114" s="110" t="s">
        <v>185</v>
      </c>
      <c r="C114" s="110" t="s">
        <v>59</v>
      </c>
      <c r="D114" s="110" t="s">
        <v>87</v>
      </c>
      <c r="E114" s="110" t="s">
        <v>126</v>
      </c>
      <c r="F114" s="111">
        <v>685250</v>
      </c>
      <c r="G114" s="112">
        <v>285000</v>
      </c>
      <c r="H114" s="110" t="s">
        <v>61</v>
      </c>
      <c r="I114" s="110" t="s">
        <v>80</v>
      </c>
      <c r="J114" s="113">
        <v>45527</v>
      </c>
    </row>
    <row r="115" spans="1:10" ht="14.4">
      <c r="A115" s="110" t="s">
        <v>70</v>
      </c>
      <c r="B115" s="110" t="s">
        <v>185</v>
      </c>
      <c r="C115" s="110" t="s">
        <v>82</v>
      </c>
      <c r="D115" s="110" t="s">
        <v>83</v>
      </c>
      <c r="E115" s="110" t="s">
        <v>62</v>
      </c>
      <c r="F115" s="111">
        <v>685433</v>
      </c>
      <c r="G115" s="112">
        <v>20000</v>
      </c>
      <c r="H115" s="110" t="s">
        <v>61</v>
      </c>
      <c r="I115" s="110" t="s">
        <v>80</v>
      </c>
      <c r="J115" s="113">
        <v>45531</v>
      </c>
    </row>
    <row r="116" spans="1:10" ht="14.4">
      <c r="A116" s="110" t="s">
        <v>70</v>
      </c>
      <c r="B116" s="110" t="s">
        <v>185</v>
      </c>
      <c r="C116" s="110" t="s">
        <v>59</v>
      </c>
      <c r="D116" s="110" t="s">
        <v>87</v>
      </c>
      <c r="E116" s="110" t="s">
        <v>126</v>
      </c>
      <c r="F116" s="111">
        <v>685253</v>
      </c>
      <c r="G116" s="112">
        <v>285000</v>
      </c>
      <c r="H116" s="110" t="s">
        <v>61</v>
      </c>
      <c r="I116" s="110" t="s">
        <v>80</v>
      </c>
      <c r="J116" s="113">
        <v>45527</v>
      </c>
    </row>
    <row r="117" spans="1:10" ht="14.4">
      <c r="A117" s="110" t="s">
        <v>70</v>
      </c>
      <c r="B117" s="110" t="s">
        <v>185</v>
      </c>
      <c r="C117" s="110" t="s">
        <v>59</v>
      </c>
      <c r="D117" s="110" t="s">
        <v>87</v>
      </c>
      <c r="E117" s="110" t="s">
        <v>67</v>
      </c>
      <c r="F117" s="111">
        <v>685211</v>
      </c>
      <c r="G117" s="112">
        <v>415000</v>
      </c>
      <c r="H117" s="110" t="s">
        <v>61</v>
      </c>
      <c r="I117" s="110" t="s">
        <v>80</v>
      </c>
      <c r="J117" s="113">
        <v>45527</v>
      </c>
    </row>
    <row r="118" spans="1:10" ht="14.4">
      <c r="A118" s="110" t="s">
        <v>70</v>
      </c>
      <c r="B118" s="110" t="s">
        <v>185</v>
      </c>
      <c r="C118" s="110" t="s">
        <v>71</v>
      </c>
      <c r="D118" s="110" t="s">
        <v>72</v>
      </c>
      <c r="E118" s="110" t="s">
        <v>58</v>
      </c>
      <c r="F118" s="111">
        <v>685261</v>
      </c>
      <c r="G118" s="112">
        <v>285000</v>
      </c>
      <c r="H118" s="110" t="s">
        <v>61</v>
      </c>
      <c r="I118" s="110" t="s">
        <v>80</v>
      </c>
      <c r="J118" s="113">
        <v>45527</v>
      </c>
    </row>
    <row r="119" spans="1:10" ht="14.4">
      <c r="A119" s="110" t="s">
        <v>70</v>
      </c>
      <c r="B119" s="110" t="s">
        <v>185</v>
      </c>
      <c r="C119" s="110" t="s">
        <v>74</v>
      </c>
      <c r="D119" s="110" t="s">
        <v>112</v>
      </c>
      <c r="E119" s="110" t="s">
        <v>62</v>
      </c>
      <c r="F119" s="111">
        <v>685265</v>
      </c>
      <c r="G119" s="112">
        <v>90000</v>
      </c>
      <c r="H119" s="110" t="s">
        <v>61</v>
      </c>
      <c r="I119" s="110" t="s">
        <v>80</v>
      </c>
      <c r="J119" s="113">
        <v>45527</v>
      </c>
    </row>
    <row r="120" spans="1:10" ht="14.4">
      <c r="A120" s="110" t="s">
        <v>70</v>
      </c>
      <c r="B120" s="110" t="s">
        <v>185</v>
      </c>
      <c r="C120" s="110" t="s">
        <v>71</v>
      </c>
      <c r="D120" s="110" t="s">
        <v>72</v>
      </c>
      <c r="E120" s="110" t="s">
        <v>58</v>
      </c>
      <c r="F120" s="111">
        <v>685312</v>
      </c>
      <c r="G120" s="112">
        <v>274900</v>
      </c>
      <c r="H120" s="110" t="s">
        <v>61</v>
      </c>
      <c r="I120" s="110" t="s">
        <v>80</v>
      </c>
      <c r="J120" s="113">
        <v>45530</v>
      </c>
    </row>
    <row r="121" spans="1:10" ht="14.4">
      <c r="A121" s="110" t="s">
        <v>70</v>
      </c>
      <c r="B121" s="110" t="s">
        <v>185</v>
      </c>
      <c r="C121" s="110" t="s">
        <v>71</v>
      </c>
      <c r="D121" s="110" t="s">
        <v>112</v>
      </c>
      <c r="E121" s="110" t="s">
        <v>67</v>
      </c>
      <c r="F121" s="111">
        <v>685468</v>
      </c>
      <c r="G121" s="112">
        <v>327546</v>
      </c>
      <c r="H121" s="110" t="s">
        <v>61</v>
      </c>
      <c r="I121" s="110" t="s">
        <v>80</v>
      </c>
      <c r="J121" s="113">
        <v>45532</v>
      </c>
    </row>
    <row r="122" spans="1:10" ht="14.4">
      <c r="A122" s="110" t="s">
        <v>70</v>
      </c>
      <c r="B122" s="110" t="s">
        <v>185</v>
      </c>
      <c r="C122" s="110" t="s">
        <v>71</v>
      </c>
      <c r="D122" s="110" t="s">
        <v>72</v>
      </c>
      <c r="E122" s="110" t="s">
        <v>67</v>
      </c>
      <c r="F122" s="111">
        <v>685496</v>
      </c>
      <c r="G122" s="112">
        <v>390000</v>
      </c>
      <c r="H122" s="110" t="s">
        <v>61</v>
      </c>
      <c r="I122" s="110" t="s">
        <v>80</v>
      </c>
      <c r="J122" s="113">
        <v>45532</v>
      </c>
    </row>
    <row r="123" spans="1:10" ht="14.4">
      <c r="A123" s="110" t="s">
        <v>70</v>
      </c>
      <c r="B123" s="110" t="s">
        <v>185</v>
      </c>
      <c r="C123" s="110" t="s">
        <v>59</v>
      </c>
      <c r="D123" s="110" t="s">
        <v>87</v>
      </c>
      <c r="E123" s="110" t="s">
        <v>62</v>
      </c>
      <c r="F123" s="111">
        <v>685518</v>
      </c>
      <c r="G123" s="112">
        <v>95000</v>
      </c>
      <c r="H123" s="110" t="s">
        <v>61</v>
      </c>
      <c r="I123" s="110" t="s">
        <v>80</v>
      </c>
      <c r="J123" s="113">
        <v>45533</v>
      </c>
    </row>
    <row r="124" spans="1:10" ht="14.4">
      <c r="A124" s="110" t="s">
        <v>70</v>
      </c>
      <c r="B124" s="110" t="s">
        <v>185</v>
      </c>
      <c r="C124" s="110" t="s">
        <v>71</v>
      </c>
      <c r="D124" s="110" t="s">
        <v>72</v>
      </c>
      <c r="E124" s="110" t="s">
        <v>67</v>
      </c>
      <c r="F124" s="111">
        <v>685554</v>
      </c>
      <c r="G124" s="112">
        <v>360000</v>
      </c>
      <c r="H124" s="110" t="s">
        <v>61</v>
      </c>
      <c r="I124" s="110" t="s">
        <v>80</v>
      </c>
      <c r="J124" s="113">
        <v>45533</v>
      </c>
    </row>
    <row r="125" spans="1:10" ht="14.4">
      <c r="A125" s="110" t="s">
        <v>70</v>
      </c>
      <c r="B125" s="110" t="s">
        <v>185</v>
      </c>
      <c r="C125" s="110" t="s">
        <v>59</v>
      </c>
      <c r="D125" s="110" t="s">
        <v>87</v>
      </c>
      <c r="E125" s="110" t="s">
        <v>62</v>
      </c>
      <c r="F125" s="111">
        <v>685614</v>
      </c>
      <c r="G125" s="112">
        <v>100000</v>
      </c>
      <c r="H125" s="110" t="s">
        <v>61</v>
      </c>
      <c r="I125" s="110" t="s">
        <v>80</v>
      </c>
      <c r="J125" s="113">
        <v>45534</v>
      </c>
    </row>
    <row r="126" spans="1:10" ht="14.4">
      <c r="A126" s="110" t="s">
        <v>70</v>
      </c>
      <c r="B126" s="110" t="s">
        <v>185</v>
      </c>
      <c r="C126" s="110" t="s">
        <v>71</v>
      </c>
      <c r="D126" s="110" t="s">
        <v>72</v>
      </c>
      <c r="E126" s="110" t="s">
        <v>58</v>
      </c>
      <c r="F126" s="111">
        <v>685658</v>
      </c>
      <c r="G126" s="112">
        <v>344900</v>
      </c>
      <c r="H126" s="110" t="s">
        <v>61</v>
      </c>
      <c r="I126" s="110" t="s">
        <v>80</v>
      </c>
      <c r="J126" s="113">
        <v>45534</v>
      </c>
    </row>
    <row r="127" spans="1:10" ht="14.4">
      <c r="A127" s="110" t="s">
        <v>70</v>
      </c>
      <c r="B127" s="110" t="s">
        <v>185</v>
      </c>
      <c r="C127" s="110" t="s">
        <v>59</v>
      </c>
      <c r="D127" s="110" t="s">
        <v>87</v>
      </c>
      <c r="E127" s="110" t="s">
        <v>126</v>
      </c>
      <c r="F127" s="111">
        <v>685251</v>
      </c>
      <c r="G127" s="112">
        <v>285000</v>
      </c>
      <c r="H127" s="110" t="s">
        <v>61</v>
      </c>
      <c r="I127" s="110" t="s">
        <v>80</v>
      </c>
      <c r="J127" s="113">
        <v>45527</v>
      </c>
    </row>
    <row r="128" spans="1:10" ht="14.4">
      <c r="A128" s="110" t="s">
        <v>70</v>
      </c>
      <c r="B128" s="110" t="s">
        <v>185</v>
      </c>
      <c r="C128" s="110" t="s">
        <v>99</v>
      </c>
      <c r="D128" s="110" t="s">
        <v>100</v>
      </c>
      <c r="E128" s="110" t="s">
        <v>67</v>
      </c>
      <c r="F128" s="111">
        <v>684682</v>
      </c>
      <c r="G128" s="112">
        <v>368000</v>
      </c>
      <c r="H128" s="110" t="s">
        <v>61</v>
      </c>
      <c r="I128" s="110" t="s">
        <v>80</v>
      </c>
      <c r="J128" s="113">
        <v>45513</v>
      </c>
    </row>
    <row r="129" spans="1:10" ht="14.4">
      <c r="A129" s="110" t="s">
        <v>70</v>
      </c>
      <c r="B129" s="110" t="s">
        <v>185</v>
      </c>
      <c r="C129" s="110" t="s">
        <v>71</v>
      </c>
      <c r="D129" s="110" t="s">
        <v>72</v>
      </c>
      <c r="E129" s="110" t="s">
        <v>58</v>
      </c>
      <c r="F129" s="111">
        <v>684687</v>
      </c>
      <c r="G129" s="112">
        <v>90000</v>
      </c>
      <c r="H129" s="110" t="s">
        <v>61</v>
      </c>
      <c r="I129" s="110" t="s">
        <v>80</v>
      </c>
      <c r="J129" s="113">
        <v>45513</v>
      </c>
    </row>
    <row r="130" spans="1:10" ht="14.4">
      <c r="A130" s="110" t="s">
        <v>70</v>
      </c>
      <c r="B130" s="110" t="s">
        <v>185</v>
      </c>
      <c r="C130" s="110" t="s">
        <v>71</v>
      </c>
      <c r="D130" s="110" t="s">
        <v>72</v>
      </c>
      <c r="E130" s="110" t="s">
        <v>58</v>
      </c>
      <c r="F130" s="111">
        <v>684575</v>
      </c>
      <c r="G130" s="112">
        <v>339000</v>
      </c>
      <c r="H130" s="110" t="s">
        <v>61</v>
      </c>
      <c r="I130" s="110" t="s">
        <v>80</v>
      </c>
      <c r="J130" s="113">
        <v>45510</v>
      </c>
    </row>
    <row r="131" spans="1:10" ht="14.4">
      <c r="A131" s="110" t="s">
        <v>70</v>
      </c>
      <c r="B131" s="110" t="s">
        <v>185</v>
      </c>
      <c r="C131" s="110" t="s">
        <v>71</v>
      </c>
      <c r="D131" s="110" t="s">
        <v>72</v>
      </c>
      <c r="E131" s="110" t="s">
        <v>58</v>
      </c>
      <c r="F131" s="111">
        <v>684652</v>
      </c>
      <c r="G131" s="112">
        <v>289900</v>
      </c>
      <c r="H131" s="110" t="s">
        <v>61</v>
      </c>
      <c r="I131" s="110" t="s">
        <v>80</v>
      </c>
      <c r="J131" s="113">
        <v>45512</v>
      </c>
    </row>
    <row r="132" spans="1:10" ht="14.4">
      <c r="A132" s="110" t="s">
        <v>70</v>
      </c>
      <c r="B132" s="110" t="s">
        <v>185</v>
      </c>
      <c r="C132" s="110" t="s">
        <v>59</v>
      </c>
      <c r="D132" s="110" t="s">
        <v>87</v>
      </c>
      <c r="E132" s="110" t="s">
        <v>67</v>
      </c>
      <c r="F132" s="111">
        <v>684560</v>
      </c>
      <c r="G132" s="112">
        <v>449000</v>
      </c>
      <c r="H132" s="110" t="s">
        <v>80</v>
      </c>
      <c r="I132" s="110" t="s">
        <v>80</v>
      </c>
      <c r="J132" s="113">
        <v>45510</v>
      </c>
    </row>
    <row r="133" spans="1:10" ht="14.4">
      <c r="A133" s="110" t="s">
        <v>70</v>
      </c>
      <c r="B133" s="110" t="s">
        <v>185</v>
      </c>
      <c r="C133" s="110" t="s">
        <v>71</v>
      </c>
      <c r="D133" s="110" t="s">
        <v>72</v>
      </c>
      <c r="E133" s="110" t="s">
        <v>58</v>
      </c>
      <c r="F133" s="111">
        <v>685668</v>
      </c>
      <c r="G133" s="112">
        <v>324900</v>
      </c>
      <c r="H133" s="110" t="s">
        <v>61</v>
      </c>
      <c r="I133" s="110" t="s">
        <v>80</v>
      </c>
      <c r="J133" s="113">
        <v>45534</v>
      </c>
    </row>
    <row r="134" spans="1:10" ht="14.4">
      <c r="A134" s="110" t="s">
        <v>70</v>
      </c>
      <c r="B134" s="110" t="s">
        <v>185</v>
      </c>
      <c r="C134" s="110" t="s">
        <v>99</v>
      </c>
      <c r="D134" s="110" t="s">
        <v>100</v>
      </c>
      <c r="E134" s="110" t="s">
        <v>62</v>
      </c>
      <c r="F134" s="111">
        <v>684664</v>
      </c>
      <c r="G134" s="112">
        <v>150000</v>
      </c>
      <c r="H134" s="110" t="s">
        <v>61</v>
      </c>
      <c r="I134" s="110" t="s">
        <v>80</v>
      </c>
      <c r="J134" s="113">
        <v>45513</v>
      </c>
    </row>
    <row r="135" spans="1:10" ht="14.4">
      <c r="A135" s="110" t="s">
        <v>70</v>
      </c>
      <c r="B135" s="110" t="s">
        <v>185</v>
      </c>
      <c r="C135" s="110" t="s">
        <v>71</v>
      </c>
      <c r="D135" s="110" t="s">
        <v>72</v>
      </c>
      <c r="E135" s="110" t="s">
        <v>67</v>
      </c>
      <c r="F135" s="111">
        <v>685205</v>
      </c>
      <c r="G135" s="112">
        <v>240000</v>
      </c>
      <c r="H135" s="110" t="s">
        <v>61</v>
      </c>
      <c r="I135" s="110" t="s">
        <v>80</v>
      </c>
      <c r="J135" s="113">
        <v>45526</v>
      </c>
    </row>
    <row r="136" spans="1:10" ht="14.4">
      <c r="A136" s="110" t="s">
        <v>70</v>
      </c>
      <c r="B136" s="110" t="s">
        <v>185</v>
      </c>
      <c r="C136" s="110" t="s">
        <v>82</v>
      </c>
      <c r="D136" s="110" t="s">
        <v>83</v>
      </c>
      <c r="E136" s="110" t="s">
        <v>62</v>
      </c>
      <c r="F136" s="111">
        <v>684677</v>
      </c>
      <c r="G136" s="112">
        <v>169000</v>
      </c>
      <c r="H136" s="110" t="s">
        <v>61</v>
      </c>
      <c r="I136" s="110" t="s">
        <v>80</v>
      </c>
      <c r="J136" s="113">
        <v>45513</v>
      </c>
    </row>
    <row r="137" spans="1:10" ht="14.4">
      <c r="A137" s="110" t="s">
        <v>70</v>
      </c>
      <c r="B137" s="110" t="s">
        <v>185</v>
      </c>
      <c r="C137" s="110" t="s">
        <v>71</v>
      </c>
      <c r="D137" s="110" t="s">
        <v>72</v>
      </c>
      <c r="E137" s="110" t="s">
        <v>67</v>
      </c>
      <c r="F137" s="111">
        <v>684619</v>
      </c>
      <c r="G137" s="112">
        <v>405000</v>
      </c>
      <c r="H137" s="110" t="s">
        <v>61</v>
      </c>
      <c r="I137" s="110" t="s">
        <v>80</v>
      </c>
      <c r="J137" s="113">
        <v>45511</v>
      </c>
    </row>
    <row r="138" spans="1:10" ht="14.4">
      <c r="A138" s="110" t="s">
        <v>70</v>
      </c>
      <c r="B138" s="110" t="s">
        <v>185</v>
      </c>
      <c r="C138" s="110" t="s">
        <v>99</v>
      </c>
      <c r="D138" s="110" t="s">
        <v>100</v>
      </c>
      <c r="E138" s="110" t="s">
        <v>58</v>
      </c>
      <c r="F138" s="111">
        <v>684680</v>
      </c>
      <c r="G138" s="112">
        <v>377000</v>
      </c>
      <c r="H138" s="110" t="s">
        <v>61</v>
      </c>
      <c r="I138" s="110" t="s">
        <v>80</v>
      </c>
      <c r="J138" s="113">
        <v>45513</v>
      </c>
    </row>
    <row r="139" spans="1:10" ht="14.4">
      <c r="A139" s="110" t="s">
        <v>70</v>
      </c>
      <c r="B139" s="110" t="s">
        <v>185</v>
      </c>
      <c r="C139" s="110" t="s">
        <v>59</v>
      </c>
      <c r="D139" s="110" t="s">
        <v>87</v>
      </c>
      <c r="E139" s="110" t="s">
        <v>67</v>
      </c>
      <c r="F139" s="111">
        <v>684733</v>
      </c>
      <c r="G139" s="112">
        <v>405000</v>
      </c>
      <c r="H139" s="110" t="s">
        <v>61</v>
      </c>
      <c r="I139" s="110" t="s">
        <v>80</v>
      </c>
      <c r="J139" s="113">
        <v>45516</v>
      </c>
    </row>
    <row r="140" spans="1:10" ht="14.4">
      <c r="A140" s="110" t="s">
        <v>70</v>
      </c>
      <c r="B140" s="110" t="s">
        <v>185</v>
      </c>
      <c r="C140" s="110" t="s">
        <v>71</v>
      </c>
      <c r="D140" s="110" t="s">
        <v>72</v>
      </c>
      <c r="E140" s="110" t="s">
        <v>67</v>
      </c>
      <c r="F140" s="111">
        <v>684773</v>
      </c>
      <c r="G140" s="112">
        <v>400000</v>
      </c>
      <c r="H140" s="110" t="s">
        <v>61</v>
      </c>
      <c r="I140" s="110" t="s">
        <v>80</v>
      </c>
      <c r="J140" s="113">
        <v>45517</v>
      </c>
    </row>
    <row r="141" spans="1:10" ht="14.4">
      <c r="A141" s="110" t="s">
        <v>70</v>
      </c>
      <c r="B141" s="110" t="s">
        <v>185</v>
      </c>
      <c r="C141" s="110" t="s">
        <v>74</v>
      </c>
      <c r="D141" s="110" t="s">
        <v>106</v>
      </c>
      <c r="E141" s="110" t="s">
        <v>67</v>
      </c>
      <c r="F141" s="111">
        <v>684778</v>
      </c>
      <c r="G141" s="112">
        <v>633650</v>
      </c>
      <c r="H141" s="110" t="s">
        <v>61</v>
      </c>
      <c r="I141" s="110" t="s">
        <v>80</v>
      </c>
      <c r="J141" s="113">
        <v>45517</v>
      </c>
    </row>
    <row r="142" spans="1:10" ht="14.4">
      <c r="A142" s="110" t="s">
        <v>70</v>
      </c>
      <c r="B142" s="110" t="s">
        <v>185</v>
      </c>
      <c r="C142" s="110" t="s">
        <v>71</v>
      </c>
      <c r="D142" s="110" t="s">
        <v>72</v>
      </c>
      <c r="E142" s="110" t="s">
        <v>67</v>
      </c>
      <c r="F142" s="111">
        <v>685194</v>
      </c>
      <c r="G142" s="112">
        <v>457400</v>
      </c>
      <c r="H142" s="110" t="s">
        <v>61</v>
      </c>
      <c r="I142" s="110" t="s">
        <v>80</v>
      </c>
      <c r="J142" s="113">
        <v>45526</v>
      </c>
    </row>
    <row r="143" spans="1:10" ht="14.4">
      <c r="A143" s="110" t="s">
        <v>70</v>
      </c>
      <c r="B143" s="110" t="s">
        <v>185</v>
      </c>
      <c r="C143" s="110" t="s">
        <v>128</v>
      </c>
      <c r="D143" s="110" t="s">
        <v>129</v>
      </c>
      <c r="E143" s="110" t="s">
        <v>67</v>
      </c>
      <c r="F143" s="111">
        <v>685178</v>
      </c>
      <c r="G143" s="112">
        <v>200000</v>
      </c>
      <c r="H143" s="110" t="s">
        <v>61</v>
      </c>
      <c r="I143" s="110" t="s">
        <v>80</v>
      </c>
      <c r="J143" s="113">
        <v>45526</v>
      </c>
    </row>
    <row r="144" spans="1:10" ht="14.4">
      <c r="A144" s="110" t="s">
        <v>70</v>
      </c>
      <c r="B144" s="110" t="s">
        <v>185</v>
      </c>
      <c r="C144" s="110" t="s">
        <v>71</v>
      </c>
      <c r="D144" s="110" t="s">
        <v>72</v>
      </c>
      <c r="E144" s="110" t="s">
        <v>67</v>
      </c>
      <c r="F144" s="111">
        <v>685677</v>
      </c>
      <c r="G144" s="112">
        <v>399900</v>
      </c>
      <c r="H144" s="110" t="s">
        <v>61</v>
      </c>
      <c r="I144" s="110" t="s">
        <v>80</v>
      </c>
      <c r="J144" s="113">
        <v>45534</v>
      </c>
    </row>
    <row r="145" spans="1:10" ht="14.4">
      <c r="A145" s="110" t="s">
        <v>73</v>
      </c>
      <c r="B145" s="110" t="s">
        <v>186</v>
      </c>
      <c r="C145" s="110" t="s">
        <v>59</v>
      </c>
      <c r="D145" s="110" t="s">
        <v>107</v>
      </c>
      <c r="E145" s="110" t="s">
        <v>67</v>
      </c>
      <c r="F145" s="111">
        <v>685256</v>
      </c>
      <c r="G145" s="112">
        <v>498000</v>
      </c>
      <c r="H145" s="110" t="s">
        <v>61</v>
      </c>
      <c r="I145" s="110" t="s">
        <v>80</v>
      </c>
      <c r="J145" s="113">
        <v>45527</v>
      </c>
    </row>
    <row r="146" spans="1:10" ht="14.4">
      <c r="A146" s="110" t="s">
        <v>73</v>
      </c>
      <c r="B146" s="110" t="s">
        <v>186</v>
      </c>
      <c r="C146" s="110" t="s">
        <v>65</v>
      </c>
      <c r="D146" s="110" t="s">
        <v>95</v>
      </c>
      <c r="E146" s="110" t="s">
        <v>67</v>
      </c>
      <c r="F146" s="111">
        <v>685610</v>
      </c>
      <c r="G146" s="112">
        <v>399000</v>
      </c>
      <c r="H146" s="110" t="s">
        <v>80</v>
      </c>
      <c r="I146" s="110" t="s">
        <v>80</v>
      </c>
      <c r="J146" s="113">
        <v>45534</v>
      </c>
    </row>
    <row r="147" spans="1:10" ht="14.4">
      <c r="A147" s="110" t="s">
        <v>73</v>
      </c>
      <c r="B147" s="110" t="s">
        <v>186</v>
      </c>
      <c r="C147" s="110" t="s">
        <v>74</v>
      </c>
      <c r="D147" s="110" t="s">
        <v>75</v>
      </c>
      <c r="E147" s="110" t="s">
        <v>67</v>
      </c>
      <c r="F147" s="111">
        <v>684938</v>
      </c>
      <c r="G147" s="112">
        <v>430000</v>
      </c>
      <c r="H147" s="110" t="s">
        <v>61</v>
      </c>
      <c r="I147" s="110" t="s">
        <v>80</v>
      </c>
      <c r="J147" s="113">
        <v>45520</v>
      </c>
    </row>
    <row r="148" spans="1:10" ht="14.4">
      <c r="A148" s="110" t="s">
        <v>73</v>
      </c>
      <c r="B148" s="110" t="s">
        <v>186</v>
      </c>
      <c r="C148" s="110" t="s">
        <v>65</v>
      </c>
      <c r="D148" s="110" t="s">
        <v>95</v>
      </c>
      <c r="E148" s="110" t="s">
        <v>67</v>
      </c>
      <c r="F148" s="111">
        <v>685524</v>
      </c>
      <c r="G148" s="112">
        <v>439000</v>
      </c>
      <c r="H148" s="110" t="s">
        <v>61</v>
      </c>
      <c r="I148" s="110" t="s">
        <v>80</v>
      </c>
      <c r="J148" s="113">
        <v>45533</v>
      </c>
    </row>
    <row r="149" spans="1:10" ht="14.4">
      <c r="A149" s="110" t="s">
        <v>73</v>
      </c>
      <c r="B149" s="110" t="s">
        <v>186</v>
      </c>
      <c r="C149" s="110" t="s">
        <v>65</v>
      </c>
      <c r="D149" s="110" t="s">
        <v>95</v>
      </c>
      <c r="E149" s="110" t="s">
        <v>67</v>
      </c>
      <c r="F149" s="111">
        <v>685617</v>
      </c>
      <c r="G149" s="112">
        <v>393900</v>
      </c>
      <c r="H149" s="110" t="s">
        <v>80</v>
      </c>
      <c r="I149" s="110" t="s">
        <v>80</v>
      </c>
      <c r="J149" s="113">
        <v>45534</v>
      </c>
    </row>
    <row r="150" spans="1:10" ht="14.4">
      <c r="A150" s="110" t="s">
        <v>73</v>
      </c>
      <c r="B150" s="110" t="s">
        <v>186</v>
      </c>
      <c r="C150" s="110" t="s">
        <v>65</v>
      </c>
      <c r="D150" s="110" t="s">
        <v>95</v>
      </c>
      <c r="E150" s="110" t="s">
        <v>67</v>
      </c>
      <c r="F150" s="111">
        <v>685575</v>
      </c>
      <c r="G150" s="112">
        <v>382900</v>
      </c>
      <c r="H150" s="110" t="s">
        <v>80</v>
      </c>
      <c r="I150" s="110" t="s">
        <v>80</v>
      </c>
      <c r="J150" s="113">
        <v>45533</v>
      </c>
    </row>
    <row r="151" spans="1:10" ht="14.4">
      <c r="A151" s="110" t="s">
        <v>73</v>
      </c>
      <c r="B151" s="110" t="s">
        <v>186</v>
      </c>
      <c r="C151" s="110" t="s">
        <v>65</v>
      </c>
      <c r="D151" s="110" t="s">
        <v>95</v>
      </c>
      <c r="E151" s="110" t="s">
        <v>67</v>
      </c>
      <c r="F151" s="111">
        <v>685295</v>
      </c>
      <c r="G151" s="112">
        <v>305000</v>
      </c>
      <c r="H151" s="110" t="s">
        <v>61</v>
      </c>
      <c r="I151" s="110" t="s">
        <v>80</v>
      </c>
      <c r="J151" s="113">
        <v>45530</v>
      </c>
    </row>
    <row r="152" spans="1:10" ht="14.4">
      <c r="A152" s="110" t="s">
        <v>73</v>
      </c>
      <c r="B152" s="110" t="s">
        <v>186</v>
      </c>
      <c r="C152" s="110" t="s">
        <v>74</v>
      </c>
      <c r="D152" s="110" t="s">
        <v>75</v>
      </c>
      <c r="E152" s="110" t="s">
        <v>67</v>
      </c>
      <c r="F152" s="111">
        <v>684447</v>
      </c>
      <c r="G152" s="112">
        <v>330000</v>
      </c>
      <c r="H152" s="110" t="s">
        <v>61</v>
      </c>
      <c r="I152" s="110" t="s">
        <v>80</v>
      </c>
      <c r="J152" s="113">
        <v>45506</v>
      </c>
    </row>
    <row r="153" spans="1:10" ht="14.4">
      <c r="A153" s="110" t="s">
        <v>73</v>
      </c>
      <c r="B153" s="110" t="s">
        <v>186</v>
      </c>
      <c r="C153" s="110" t="s">
        <v>65</v>
      </c>
      <c r="D153" s="110" t="s">
        <v>95</v>
      </c>
      <c r="E153" s="110" t="s">
        <v>67</v>
      </c>
      <c r="F153" s="111">
        <v>684830</v>
      </c>
      <c r="G153" s="112">
        <v>425000</v>
      </c>
      <c r="H153" s="110" t="s">
        <v>61</v>
      </c>
      <c r="I153" s="110" t="s">
        <v>80</v>
      </c>
      <c r="J153" s="113">
        <v>45518</v>
      </c>
    </row>
    <row r="154" spans="1:10" ht="14.4">
      <c r="A154" s="110" t="s">
        <v>73</v>
      </c>
      <c r="B154" s="110" t="s">
        <v>186</v>
      </c>
      <c r="C154" s="110" t="s">
        <v>65</v>
      </c>
      <c r="D154" s="110" t="s">
        <v>95</v>
      </c>
      <c r="E154" s="110" t="s">
        <v>67</v>
      </c>
      <c r="F154" s="111">
        <v>684655</v>
      </c>
      <c r="G154" s="112">
        <v>359900</v>
      </c>
      <c r="H154" s="110" t="s">
        <v>80</v>
      </c>
      <c r="I154" s="110" t="s">
        <v>80</v>
      </c>
      <c r="J154" s="113">
        <v>45513</v>
      </c>
    </row>
    <row r="155" spans="1:10" ht="14.4">
      <c r="A155" s="110" t="s">
        <v>73</v>
      </c>
      <c r="B155" s="110" t="s">
        <v>186</v>
      </c>
      <c r="C155" s="110" t="s">
        <v>65</v>
      </c>
      <c r="D155" s="110" t="s">
        <v>95</v>
      </c>
      <c r="E155" s="110" t="s">
        <v>62</v>
      </c>
      <c r="F155" s="111">
        <v>684667</v>
      </c>
      <c r="G155" s="112">
        <v>35000</v>
      </c>
      <c r="H155" s="110" t="s">
        <v>61</v>
      </c>
      <c r="I155" s="110" t="s">
        <v>80</v>
      </c>
      <c r="J155" s="113">
        <v>45513</v>
      </c>
    </row>
    <row r="156" spans="1:10" ht="14.4">
      <c r="A156" s="110" t="s">
        <v>73</v>
      </c>
      <c r="B156" s="110" t="s">
        <v>186</v>
      </c>
      <c r="C156" s="110" t="s">
        <v>65</v>
      </c>
      <c r="D156" s="110" t="s">
        <v>95</v>
      </c>
      <c r="E156" s="110" t="s">
        <v>67</v>
      </c>
      <c r="F156" s="111">
        <v>684627</v>
      </c>
      <c r="G156" s="112">
        <v>972500</v>
      </c>
      <c r="H156" s="110" t="s">
        <v>61</v>
      </c>
      <c r="I156" s="110" t="s">
        <v>80</v>
      </c>
      <c r="J156" s="113">
        <v>45512</v>
      </c>
    </row>
    <row r="157" spans="1:10" ht="14.4">
      <c r="A157" s="110" t="s">
        <v>73</v>
      </c>
      <c r="B157" s="110" t="s">
        <v>186</v>
      </c>
      <c r="C157" s="110" t="s">
        <v>115</v>
      </c>
      <c r="D157" s="110" t="s">
        <v>116</v>
      </c>
      <c r="E157" s="110" t="s">
        <v>67</v>
      </c>
      <c r="F157" s="111">
        <v>684891</v>
      </c>
      <c r="G157" s="112">
        <v>75000</v>
      </c>
      <c r="H157" s="110" t="s">
        <v>61</v>
      </c>
      <c r="I157" s="110" t="s">
        <v>80</v>
      </c>
      <c r="J157" s="113">
        <v>45519</v>
      </c>
    </row>
    <row r="158" spans="1:10" ht="14.4">
      <c r="A158" s="110" t="s">
        <v>73</v>
      </c>
      <c r="B158" s="110" t="s">
        <v>186</v>
      </c>
      <c r="C158" s="110" t="s">
        <v>65</v>
      </c>
      <c r="D158" s="110" t="s">
        <v>95</v>
      </c>
      <c r="E158" s="110" t="s">
        <v>67</v>
      </c>
      <c r="F158" s="111">
        <v>685230</v>
      </c>
      <c r="G158" s="112">
        <v>393000</v>
      </c>
      <c r="H158" s="110" t="s">
        <v>61</v>
      </c>
      <c r="I158" s="110" t="s">
        <v>80</v>
      </c>
      <c r="J158" s="113">
        <v>45527</v>
      </c>
    </row>
    <row r="159" spans="1:10" ht="14.4">
      <c r="A159" s="110" t="s">
        <v>73</v>
      </c>
      <c r="B159" s="110" t="s">
        <v>186</v>
      </c>
      <c r="C159" s="110" t="s">
        <v>65</v>
      </c>
      <c r="D159" s="110" t="s">
        <v>95</v>
      </c>
      <c r="E159" s="110" t="s">
        <v>67</v>
      </c>
      <c r="F159" s="111">
        <v>684688</v>
      </c>
      <c r="G159" s="112">
        <v>187500</v>
      </c>
      <c r="H159" s="110" t="s">
        <v>61</v>
      </c>
      <c r="I159" s="110" t="s">
        <v>80</v>
      </c>
      <c r="J159" s="113">
        <v>45513</v>
      </c>
    </row>
    <row r="160" spans="1:10" ht="14.4">
      <c r="A160" s="110" t="s">
        <v>73</v>
      </c>
      <c r="B160" s="110" t="s">
        <v>186</v>
      </c>
      <c r="C160" s="110" t="s">
        <v>59</v>
      </c>
      <c r="D160" s="110" t="s">
        <v>107</v>
      </c>
      <c r="E160" s="110" t="s">
        <v>67</v>
      </c>
      <c r="F160" s="111">
        <v>684845</v>
      </c>
      <c r="G160" s="112">
        <v>305000</v>
      </c>
      <c r="H160" s="110" t="s">
        <v>61</v>
      </c>
      <c r="I160" s="110" t="s">
        <v>80</v>
      </c>
      <c r="J160" s="113">
        <v>45518</v>
      </c>
    </row>
    <row r="161" spans="1:10" ht="14.4">
      <c r="A161" s="110" t="s">
        <v>73</v>
      </c>
      <c r="B161" s="110" t="s">
        <v>186</v>
      </c>
      <c r="C161" s="110" t="s">
        <v>71</v>
      </c>
      <c r="D161" s="110" t="s">
        <v>136</v>
      </c>
      <c r="E161" s="110" t="s">
        <v>67</v>
      </c>
      <c r="F161" s="111">
        <v>685319</v>
      </c>
      <c r="G161" s="112">
        <v>430000</v>
      </c>
      <c r="H161" s="110" t="s">
        <v>61</v>
      </c>
      <c r="I161" s="110" t="s">
        <v>80</v>
      </c>
      <c r="J161" s="113">
        <v>45530</v>
      </c>
    </row>
    <row r="162" spans="1:10" ht="14.4">
      <c r="A162" s="110" t="s">
        <v>73</v>
      </c>
      <c r="B162" s="110" t="s">
        <v>186</v>
      </c>
      <c r="C162" s="110" t="s">
        <v>59</v>
      </c>
      <c r="D162" s="110" t="s">
        <v>107</v>
      </c>
      <c r="E162" s="110" t="s">
        <v>67</v>
      </c>
      <c r="F162" s="111">
        <v>685264</v>
      </c>
      <c r="G162" s="112">
        <v>345000</v>
      </c>
      <c r="H162" s="110" t="s">
        <v>61</v>
      </c>
      <c r="I162" s="110" t="s">
        <v>80</v>
      </c>
      <c r="J162" s="113">
        <v>45527</v>
      </c>
    </row>
    <row r="163" spans="1:10" ht="14.4">
      <c r="A163" s="110" t="s">
        <v>110</v>
      </c>
      <c r="B163" s="110" t="s">
        <v>187</v>
      </c>
      <c r="C163" s="110" t="s">
        <v>111</v>
      </c>
      <c r="D163" s="110" t="s">
        <v>112</v>
      </c>
      <c r="E163" s="110" t="s">
        <v>67</v>
      </c>
      <c r="F163" s="111">
        <v>685629</v>
      </c>
      <c r="G163" s="112">
        <v>297000</v>
      </c>
      <c r="H163" s="110" t="s">
        <v>61</v>
      </c>
      <c r="I163" s="110" t="s">
        <v>80</v>
      </c>
      <c r="J163" s="113">
        <v>45534</v>
      </c>
    </row>
    <row r="164" spans="1:10" ht="14.4">
      <c r="A164" s="110" t="s">
        <v>110</v>
      </c>
      <c r="B164" s="110" t="s">
        <v>187</v>
      </c>
      <c r="C164" s="110" t="s">
        <v>118</v>
      </c>
      <c r="D164" s="110" t="s">
        <v>130</v>
      </c>
      <c r="E164" s="110" t="s">
        <v>67</v>
      </c>
      <c r="F164" s="111">
        <v>685227</v>
      </c>
      <c r="G164" s="112">
        <v>480000</v>
      </c>
      <c r="H164" s="110" t="s">
        <v>61</v>
      </c>
      <c r="I164" s="110" t="s">
        <v>80</v>
      </c>
      <c r="J164" s="113">
        <v>45527</v>
      </c>
    </row>
    <row r="165" spans="1:10" ht="14.4">
      <c r="A165" s="110" t="s">
        <v>110</v>
      </c>
      <c r="B165" s="110" t="s">
        <v>187</v>
      </c>
      <c r="C165" s="110" t="s">
        <v>118</v>
      </c>
      <c r="D165" s="110" t="s">
        <v>112</v>
      </c>
      <c r="E165" s="110" t="s">
        <v>67</v>
      </c>
      <c r="F165" s="111">
        <v>685327</v>
      </c>
      <c r="G165" s="112">
        <v>379000</v>
      </c>
      <c r="H165" s="110" t="s">
        <v>61</v>
      </c>
      <c r="I165" s="110" t="s">
        <v>80</v>
      </c>
      <c r="J165" s="113">
        <v>45531</v>
      </c>
    </row>
    <row r="166" spans="1:10" ht="14.4">
      <c r="A166" s="110" t="s">
        <v>110</v>
      </c>
      <c r="B166" s="110" t="s">
        <v>187</v>
      </c>
      <c r="C166" s="110" t="s">
        <v>111</v>
      </c>
      <c r="D166" s="110" t="s">
        <v>112</v>
      </c>
      <c r="E166" s="110" t="s">
        <v>67</v>
      </c>
      <c r="F166" s="111">
        <v>684859</v>
      </c>
      <c r="G166" s="112">
        <v>325000</v>
      </c>
      <c r="H166" s="110" t="s">
        <v>61</v>
      </c>
      <c r="I166" s="110" t="s">
        <v>80</v>
      </c>
      <c r="J166" s="113">
        <v>45519</v>
      </c>
    </row>
    <row r="167" spans="1:10" ht="14.4">
      <c r="A167" s="110" t="s">
        <v>110</v>
      </c>
      <c r="B167" s="110" t="s">
        <v>187</v>
      </c>
      <c r="C167" s="110" t="s">
        <v>118</v>
      </c>
      <c r="D167" s="110" t="s">
        <v>130</v>
      </c>
      <c r="E167" s="110" t="s">
        <v>67</v>
      </c>
      <c r="F167" s="111">
        <v>685314</v>
      </c>
      <c r="G167" s="112">
        <v>489000</v>
      </c>
      <c r="H167" s="110" t="s">
        <v>61</v>
      </c>
      <c r="I167" s="110" t="s">
        <v>80</v>
      </c>
      <c r="J167" s="113">
        <v>45530</v>
      </c>
    </row>
    <row r="168" spans="1:10" ht="14.4">
      <c r="A168" s="110" t="s">
        <v>132</v>
      </c>
      <c r="B168" s="110" t="s">
        <v>188</v>
      </c>
      <c r="C168" s="110" t="s">
        <v>74</v>
      </c>
      <c r="D168" s="110" t="s">
        <v>133</v>
      </c>
      <c r="E168" s="110" t="s">
        <v>67</v>
      </c>
      <c r="F168" s="111">
        <v>685237</v>
      </c>
      <c r="G168" s="112">
        <v>349000</v>
      </c>
      <c r="H168" s="110" t="s">
        <v>61</v>
      </c>
      <c r="I168" s="110" t="s">
        <v>80</v>
      </c>
      <c r="J168" s="113">
        <v>45527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2"/>
  <sheetViews>
    <sheetView workbookViewId="0">
      <pane ySplit="1" topLeftCell="A2" activePane="bottomLeft" state="frozen"/>
      <selection pane="bottomLeft" activeCell="J17" sqref="J17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22</v>
      </c>
    </row>
    <row r="2" spans="1:12" ht="14.4">
      <c r="A2" s="114" t="s">
        <v>85</v>
      </c>
      <c r="B2" s="114" t="s">
        <v>179</v>
      </c>
      <c r="C2" s="114" t="s">
        <v>138</v>
      </c>
      <c r="D2" s="114" t="s">
        <v>162</v>
      </c>
      <c r="E2" s="115">
        <v>685136</v>
      </c>
      <c r="F2" s="116">
        <v>220596.89</v>
      </c>
      <c r="G2" s="117">
        <v>45525</v>
      </c>
      <c r="H2" s="114" t="s">
        <v>163</v>
      </c>
    </row>
    <row r="3" spans="1:12" ht="14.4">
      <c r="A3" s="114" t="s">
        <v>101</v>
      </c>
      <c r="B3" s="114" t="s">
        <v>181</v>
      </c>
      <c r="C3" s="114" t="s">
        <v>138</v>
      </c>
      <c r="D3" s="114" t="s">
        <v>137</v>
      </c>
      <c r="E3" s="115">
        <v>684398</v>
      </c>
      <c r="F3" s="116">
        <v>220000</v>
      </c>
      <c r="G3" s="117">
        <v>45505</v>
      </c>
      <c r="H3" s="114" t="s">
        <v>139</v>
      </c>
    </row>
    <row r="4" spans="1:12" ht="14.4">
      <c r="A4" s="114" t="s">
        <v>101</v>
      </c>
      <c r="B4" s="114" t="s">
        <v>181</v>
      </c>
      <c r="C4" s="114" t="s">
        <v>141</v>
      </c>
      <c r="D4" s="114" t="s">
        <v>140</v>
      </c>
      <c r="E4" s="115">
        <v>684474</v>
      </c>
      <c r="F4" s="116">
        <v>795925</v>
      </c>
      <c r="G4" s="117">
        <v>45509</v>
      </c>
      <c r="H4" s="114" t="s">
        <v>142</v>
      </c>
    </row>
    <row r="5" spans="1:12" ht="14.4">
      <c r="A5" s="114" t="s">
        <v>101</v>
      </c>
      <c r="B5" s="114" t="s">
        <v>181</v>
      </c>
      <c r="C5" s="114" t="s">
        <v>152</v>
      </c>
      <c r="D5" s="114" t="s">
        <v>151</v>
      </c>
      <c r="E5" s="115">
        <v>684916</v>
      </c>
      <c r="F5" s="116">
        <v>25000</v>
      </c>
      <c r="G5" s="117">
        <v>45520</v>
      </c>
      <c r="H5" s="114" t="s">
        <v>153</v>
      </c>
    </row>
    <row r="6" spans="1:12" ht="14.4">
      <c r="A6" s="114" t="s">
        <v>101</v>
      </c>
      <c r="B6" s="114" t="s">
        <v>181</v>
      </c>
      <c r="C6" s="114" t="s">
        <v>138</v>
      </c>
      <c r="D6" s="114" t="s">
        <v>161</v>
      </c>
      <c r="E6" s="115">
        <v>685017</v>
      </c>
      <c r="F6" s="116">
        <v>39750</v>
      </c>
      <c r="G6" s="117">
        <v>45524</v>
      </c>
      <c r="H6" s="114" t="s">
        <v>158</v>
      </c>
    </row>
    <row r="7" spans="1:12" ht="14.4">
      <c r="A7" s="114" t="s">
        <v>101</v>
      </c>
      <c r="B7" s="114" t="s">
        <v>181</v>
      </c>
      <c r="C7" s="114" t="s">
        <v>138</v>
      </c>
      <c r="D7" s="114" t="s">
        <v>166</v>
      </c>
      <c r="E7" s="115">
        <v>685333</v>
      </c>
      <c r="F7" s="116">
        <v>50000</v>
      </c>
      <c r="G7" s="117">
        <v>45531</v>
      </c>
      <c r="H7" s="114" t="s">
        <v>153</v>
      </c>
    </row>
    <row r="8" spans="1:12" ht="14.4">
      <c r="A8" s="114" t="s">
        <v>101</v>
      </c>
      <c r="B8" s="114" t="s">
        <v>181</v>
      </c>
      <c r="C8" s="114" t="s">
        <v>138</v>
      </c>
      <c r="D8" s="114" t="s">
        <v>167</v>
      </c>
      <c r="E8" s="115">
        <v>685419</v>
      </c>
      <c r="F8" s="116">
        <v>298853</v>
      </c>
      <c r="G8" s="117">
        <v>45531</v>
      </c>
      <c r="H8" s="114" t="s">
        <v>158</v>
      </c>
    </row>
    <row r="9" spans="1:12" ht="14.4">
      <c r="A9" s="114" t="s">
        <v>101</v>
      </c>
      <c r="B9" s="114" t="s">
        <v>181</v>
      </c>
      <c r="C9" s="114" t="s">
        <v>152</v>
      </c>
      <c r="D9" s="114" t="s">
        <v>168</v>
      </c>
      <c r="E9" s="115">
        <v>685428</v>
      </c>
      <c r="F9" s="116">
        <v>100000</v>
      </c>
      <c r="G9" s="117">
        <v>45531</v>
      </c>
      <c r="H9" s="114" t="s">
        <v>153</v>
      </c>
    </row>
    <row r="10" spans="1:12" ht="14.4">
      <c r="A10" s="114" t="s">
        <v>57</v>
      </c>
      <c r="B10" s="114" t="s">
        <v>182</v>
      </c>
      <c r="C10" s="114" t="s">
        <v>144</v>
      </c>
      <c r="D10" s="114" t="s">
        <v>175</v>
      </c>
      <c r="E10" s="115">
        <v>685672</v>
      </c>
      <c r="F10" s="116">
        <v>550000</v>
      </c>
      <c r="G10" s="117">
        <v>45534</v>
      </c>
      <c r="H10" s="114" t="s">
        <v>176</v>
      </c>
    </row>
    <row r="11" spans="1:12" ht="14.4">
      <c r="A11" s="114" t="s">
        <v>57</v>
      </c>
      <c r="B11" s="114" t="s">
        <v>182</v>
      </c>
      <c r="C11" s="114" t="s">
        <v>138</v>
      </c>
      <c r="D11" s="114" t="s">
        <v>154</v>
      </c>
      <c r="E11" s="115">
        <v>684948</v>
      </c>
      <c r="F11" s="116">
        <v>80000</v>
      </c>
      <c r="G11" s="117">
        <v>45523</v>
      </c>
      <c r="H11" s="114" t="s">
        <v>155</v>
      </c>
    </row>
    <row r="12" spans="1:12" ht="14.4">
      <c r="A12" s="114" t="s">
        <v>57</v>
      </c>
      <c r="B12" s="114" t="s">
        <v>182</v>
      </c>
      <c r="C12" s="114" t="s">
        <v>138</v>
      </c>
      <c r="D12" s="114" t="s">
        <v>156</v>
      </c>
      <c r="E12" s="115">
        <v>684962</v>
      </c>
      <c r="F12" s="116">
        <v>296000</v>
      </c>
      <c r="G12" s="117">
        <v>45523</v>
      </c>
      <c r="H12" s="114" t="s">
        <v>157</v>
      </c>
    </row>
    <row r="13" spans="1:12" ht="14.4">
      <c r="A13" s="114" t="s">
        <v>57</v>
      </c>
      <c r="B13" s="114" t="s">
        <v>182</v>
      </c>
      <c r="C13" s="114" t="s">
        <v>138</v>
      </c>
      <c r="D13" s="114" t="s">
        <v>171</v>
      </c>
      <c r="E13" s="115">
        <v>685447</v>
      </c>
      <c r="F13" s="116">
        <v>483000</v>
      </c>
      <c r="G13" s="117">
        <v>45532</v>
      </c>
      <c r="H13" s="114" t="s">
        <v>172</v>
      </c>
    </row>
    <row r="14" spans="1:12" ht="14.4">
      <c r="A14" s="114" t="s">
        <v>57</v>
      </c>
      <c r="B14" s="114" t="s">
        <v>182</v>
      </c>
      <c r="C14" s="114" t="s">
        <v>144</v>
      </c>
      <c r="D14" s="114" t="s">
        <v>117</v>
      </c>
      <c r="E14" s="115">
        <v>684901</v>
      </c>
      <c r="F14" s="116">
        <v>5488285</v>
      </c>
      <c r="G14" s="117">
        <v>45519</v>
      </c>
      <c r="H14" s="114" t="s">
        <v>148</v>
      </c>
    </row>
    <row r="15" spans="1:12" ht="14.4">
      <c r="A15" s="114" t="s">
        <v>57</v>
      </c>
      <c r="B15" s="114" t="s">
        <v>182</v>
      </c>
      <c r="C15" s="114" t="s">
        <v>144</v>
      </c>
      <c r="D15" s="114" t="s">
        <v>143</v>
      </c>
      <c r="E15" s="115">
        <v>684491</v>
      </c>
      <c r="F15" s="116">
        <v>234800</v>
      </c>
      <c r="G15" s="117">
        <v>45509</v>
      </c>
      <c r="H15" s="114" t="s">
        <v>145</v>
      </c>
    </row>
    <row r="16" spans="1:12" ht="14.4">
      <c r="A16" s="114" t="s">
        <v>57</v>
      </c>
      <c r="B16" s="114" t="s">
        <v>182</v>
      </c>
      <c r="C16" s="114" t="s">
        <v>126</v>
      </c>
      <c r="D16" s="114" t="s">
        <v>164</v>
      </c>
      <c r="E16" s="115">
        <v>685299</v>
      </c>
      <c r="F16" s="116">
        <v>1000000</v>
      </c>
      <c r="G16" s="117">
        <v>45530</v>
      </c>
      <c r="H16" s="114" t="s">
        <v>165</v>
      </c>
    </row>
    <row r="17" spans="1:8" ht="14.4">
      <c r="A17" s="114" t="s">
        <v>70</v>
      </c>
      <c r="B17" s="114" t="s">
        <v>185</v>
      </c>
      <c r="C17" s="114" t="s">
        <v>146</v>
      </c>
      <c r="D17" s="114" t="s">
        <v>88</v>
      </c>
      <c r="E17" s="115">
        <v>684571</v>
      </c>
      <c r="F17" s="116">
        <v>110481.73</v>
      </c>
      <c r="G17" s="117">
        <v>45510</v>
      </c>
      <c r="H17" s="114" t="s">
        <v>147</v>
      </c>
    </row>
    <row r="18" spans="1:8" ht="14.4">
      <c r="A18" s="114" t="s">
        <v>70</v>
      </c>
      <c r="B18" s="114" t="s">
        <v>185</v>
      </c>
      <c r="C18" s="114" t="s">
        <v>138</v>
      </c>
      <c r="D18" s="114" t="s">
        <v>169</v>
      </c>
      <c r="E18" s="115">
        <v>685443</v>
      </c>
      <c r="F18" s="116">
        <v>160629</v>
      </c>
      <c r="G18" s="117">
        <v>45532</v>
      </c>
      <c r="H18" s="114" t="s">
        <v>170</v>
      </c>
    </row>
    <row r="19" spans="1:8" ht="14.4">
      <c r="A19" s="114" t="s">
        <v>70</v>
      </c>
      <c r="B19" s="114" t="s">
        <v>185</v>
      </c>
      <c r="C19" s="114" t="s">
        <v>152</v>
      </c>
      <c r="D19" s="114" t="s">
        <v>122</v>
      </c>
      <c r="E19" s="115">
        <v>684974</v>
      </c>
      <c r="F19" s="116">
        <v>10850</v>
      </c>
      <c r="G19" s="117">
        <v>45523</v>
      </c>
      <c r="H19" s="114" t="s">
        <v>158</v>
      </c>
    </row>
    <row r="20" spans="1:8" ht="14.4">
      <c r="A20" s="114" t="s">
        <v>70</v>
      </c>
      <c r="B20" s="114" t="s">
        <v>185</v>
      </c>
      <c r="C20" s="114" t="s">
        <v>138</v>
      </c>
      <c r="D20" s="114" t="s">
        <v>173</v>
      </c>
      <c r="E20" s="115">
        <v>685644</v>
      </c>
      <c r="F20" s="116">
        <v>325000</v>
      </c>
      <c r="G20" s="117">
        <v>45534</v>
      </c>
      <c r="H20" s="114" t="s">
        <v>174</v>
      </c>
    </row>
    <row r="21" spans="1:8" ht="14.4">
      <c r="A21" s="114" t="s">
        <v>73</v>
      </c>
      <c r="B21" s="114" t="s">
        <v>186</v>
      </c>
      <c r="C21" s="114" t="s">
        <v>138</v>
      </c>
      <c r="D21" s="114" t="s">
        <v>149</v>
      </c>
      <c r="E21" s="115">
        <v>684909</v>
      </c>
      <c r="F21" s="116">
        <v>168000</v>
      </c>
      <c r="G21" s="117">
        <v>45520</v>
      </c>
      <c r="H21" s="114" t="s">
        <v>150</v>
      </c>
    </row>
    <row r="22" spans="1:8" ht="14.4">
      <c r="A22" s="114" t="s">
        <v>73</v>
      </c>
      <c r="B22" s="114" t="s">
        <v>186</v>
      </c>
      <c r="C22" s="114" t="s">
        <v>152</v>
      </c>
      <c r="D22" s="114" t="s">
        <v>159</v>
      </c>
      <c r="E22" s="115">
        <v>684978</v>
      </c>
      <c r="F22" s="116">
        <v>88300</v>
      </c>
      <c r="G22" s="117">
        <v>45523</v>
      </c>
      <c r="H22" s="114" t="s">
        <v>160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89"/>
  <sheetViews>
    <sheetView workbookViewId="0">
      <pane ySplit="1" topLeftCell="A2" activePane="bottomLeft" state="frozen"/>
      <selection pane="bottomLeft" activeCell="I17" sqref="I17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189</v>
      </c>
    </row>
    <row r="2" spans="1:12" ht="12.75" customHeight="1">
      <c r="A2" s="118" t="s">
        <v>77</v>
      </c>
      <c r="B2" s="118" t="s">
        <v>177</v>
      </c>
      <c r="C2" s="119">
        <v>578340</v>
      </c>
      <c r="D2" s="120">
        <v>45534</v>
      </c>
      <c r="E2" s="118" t="s">
        <v>178</v>
      </c>
    </row>
    <row r="3" spans="1:12" ht="12.75" customHeight="1">
      <c r="A3" s="118" t="s">
        <v>77</v>
      </c>
      <c r="B3" s="118" t="s">
        <v>177</v>
      </c>
      <c r="C3" s="119">
        <v>520000</v>
      </c>
      <c r="D3" s="120">
        <v>45509</v>
      </c>
      <c r="E3" s="118" t="s">
        <v>178</v>
      </c>
    </row>
    <row r="4" spans="1:12" ht="12.75" customHeight="1">
      <c r="A4" s="118" t="s">
        <v>77</v>
      </c>
      <c r="B4" s="118" t="s">
        <v>177</v>
      </c>
      <c r="C4" s="119">
        <v>525950</v>
      </c>
      <c r="D4" s="120">
        <v>45526</v>
      </c>
      <c r="E4" s="118" t="s">
        <v>178</v>
      </c>
    </row>
    <row r="5" spans="1:12" ht="12.75" customHeight="1">
      <c r="A5" s="118" t="s">
        <v>77</v>
      </c>
      <c r="B5" s="118" t="s">
        <v>177</v>
      </c>
      <c r="C5" s="119">
        <v>574950</v>
      </c>
      <c r="D5" s="120">
        <v>45532</v>
      </c>
      <c r="E5" s="118" t="s">
        <v>178</v>
      </c>
    </row>
    <row r="6" spans="1:12" ht="12.75" customHeight="1">
      <c r="A6" s="118" t="s">
        <v>77</v>
      </c>
      <c r="B6" s="118" t="s">
        <v>177</v>
      </c>
      <c r="C6" s="119">
        <v>468701</v>
      </c>
      <c r="D6" s="120">
        <v>45532</v>
      </c>
      <c r="E6" s="118" t="s">
        <v>178</v>
      </c>
    </row>
    <row r="7" spans="1:12" ht="12.75" customHeight="1">
      <c r="A7" s="118" t="s">
        <v>77</v>
      </c>
      <c r="B7" s="118" t="s">
        <v>177</v>
      </c>
      <c r="C7" s="119">
        <v>419950</v>
      </c>
      <c r="D7" s="120">
        <v>45533</v>
      </c>
      <c r="E7" s="118" t="s">
        <v>178</v>
      </c>
    </row>
    <row r="8" spans="1:12" ht="12.75" customHeight="1">
      <c r="A8" s="118" t="s">
        <v>77</v>
      </c>
      <c r="B8" s="118" t="s">
        <v>177</v>
      </c>
      <c r="C8" s="119">
        <v>590625</v>
      </c>
      <c r="D8" s="120">
        <v>45534</v>
      </c>
      <c r="E8" s="118" t="s">
        <v>178</v>
      </c>
    </row>
    <row r="9" spans="1:12" ht="12.75" customHeight="1">
      <c r="A9" s="118" t="s">
        <v>77</v>
      </c>
      <c r="B9" s="118" t="s">
        <v>177</v>
      </c>
      <c r="C9" s="119">
        <v>559950</v>
      </c>
      <c r="D9" s="120">
        <v>45531</v>
      </c>
      <c r="E9" s="118" t="s">
        <v>178</v>
      </c>
    </row>
    <row r="10" spans="1:12" ht="12.75" customHeight="1">
      <c r="A10" s="118" t="s">
        <v>77</v>
      </c>
      <c r="B10" s="118" t="s">
        <v>177</v>
      </c>
      <c r="C10" s="119">
        <v>620000</v>
      </c>
      <c r="D10" s="120">
        <v>45516</v>
      </c>
      <c r="E10" s="118" t="s">
        <v>178</v>
      </c>
    </row>
    <row r="11" spans="1:12" ht="12.75" customHeight="1">
      <c r="A11" s="118" t="s">
        <v>77</v>
      </c>
      <c r="B11" s="118" t="s">
        <v>177</v>
      </c>
      <c r="C11" s="119">
        <v>524950</v>
      </c>
      <c r="D11" s="120">
        <v>45513</v>
      </c>
      <c r="E11" s="118" t="s">
        <v>178</v>
      </c>
    </row>
    <row r="12" spans="1:12" ht="12.75" customHeight="1">
      <c r="A12" s="118" t="s">
        <v>77</v>
      </c>
      <c r="B12" s="118" t="s">
        <v>177</v>
      </c>
      <c r="C12" s="119">
        <v>580000</v>
      </c>
      <c r="D12" s="120">
        <v>45532</v>
      </c>
      <c r="E12" s="118" t="s">
        <v>178</v>
      </c>
    </row>
    <row r="13" spans="1:12" ht="14.4">
      <c r="A13" s="118" t="s">
        <v>85</v>
      </c>
      <c r="B13" s="118" t="s">
        <v>179</v>
      </c>
      <c r="C13" s="119">
        <v>357400</v>
      </c>
      <c r="D13" s="120">
        <v>45511</v>
      </c>
      <c r="E13" s="118" t="s">
        <v>180</v>
      </c>
    </row>
    <row r="14" spans="1:12" ht="14.4">
      <c r="A14" s="118" t="s">
        <v>85</v>
      </c>
      <c r="B14" s="118" t="s">
        <v>179</v>
      </c>
      <c r="C14" s="119">
        <v>220596.89</v>
      </c>
      <c r="D14" s="120">
        <v>45525</v>
      </c>
      <c r="E14" s="118" t="s">
        <v>189</v>
      </c>
    </row>
    <row r="15" spans="1:12" ht="14.4">
      <c r="A15" s="118" t="s">
        <v>85</v>
      </c>
      <c r="B15" s="118" t="s">
        <v>179</v>
      </c>
      <c r="C15" s="119">
        <v>42000</v>
      </c>
      <c r="D15" s="120">
        <v>45527</v>
      </c>
      <c r="E15" s="118" t="s">
        <v>180</v>
      </c>
    </row>
    <row r="16" spans="1:12" ht="14.4">
      <c r="A16" s="118" t="s">
        <v>85</v>
      </c>
      <c r="B16" s="118" t="s">
        <v>179</v>
      </c>
      <c r="C16" s="119">
        <v>21500</v>
      </c>
      <c r="D16" s="120">
        <v>45520</v>
      </c>
      <c r="E16" s="118" t="s">
        <v>180</v>
      </c>
    </row>
    <row r="17" spans="1:5" ht="14.4">
      <c r="A17" s="118" t="s">
        <v>85</v>
      </c>
      <c r="B17" s="118" t="s">
        <v>179</v>
      </c>
      <c r="C17" s="119">
        <v>407000</v>
      </c>
      <c r="D17" s="120">
        <v>45523</v>
      </c>
      <c r="E17" s="118" t="s">
        <v>180</v>
      </c>
    </row>
    <row r="18" spans="1:5" ht="14.4">
      <c r="A18" s="118" t="s">
        <v>85</v>
      </c>
      <c r="B18" s="118" t="s">
        <v>179</v>
      </c>
      <c r="C18" s="119">
        <v>300000</v>
      </c>
      <c r="D18" s="120">
        <v>45523</v>
      </c>
      <c r="E18" s="118" t="s">
        <v>180</v>
      </c>
    </row>
    <row r="19" spans="1:5" ht="14.4">
      <c r="A19" s="118" t="s">
        <v>85</v>
      </c>
      <c r="B19" s="118" t="s">
        <v>179</v>
      </c>
      <c r="C19" s="119">
        <v>392000</v>
      </c>
      <c r="D19" s="120">
        <v>45527</v>
      </c>
      <c r="E19" s="118" t="s">
        <v>180</v>
      </c>
    </row>
    <row r="20" spans="1:5" ht="14.4">
      <c r="A20" s="118" t="s">
        <v>85</v>
      </c>
      <c r="B20" s="118" t="s">
        <v>179</v>
      </c>
      <c r="C20" s="119">
        <v>277500</v>
      </c>
      <c r="D20" s="120">
        <v>45509</v>
      </c>
      <c r="E20" s="118" t="s">
        <v>180</v>
      </c>
    </row>
    <row r="21" spans="1:5" ht="14.4">
      <c r="A21" s="118" t="s">
        <v>85</v>
      </c>
      <c r="B21" s="118" t="s">
        <v>179</v>
      </c>
      <c r="C21" s="119">
        <v>487500</v>
      </c>
      <c r="D21" s="120">
        <v>45519</v>
      </c>
      <c r="E21" s="118" t="s">
        <v>180</v>
      </c>
    </row>
    <row r="22" spans="1:5" ht="14.4">
      <c r="A22" s="118" t="s">
        <v>85</v>
      </c>
      <c r="B22" s="118" t="s">
        <v>179</v>
      </c>
      <c r="C22" s="119">
        <v>505000</v>
      </c>
      <c r="D22" s="120">
        <v>45524</v>
      </c>
      <c r="E22" s="118" t="s">
        <v>180</v>
      </c>
    </row>
    <row r="23" spans="1:5" ht="14.4">
      <c r="A23" s="118" t="s">
        <v>85</v>
      </c>
      <c r="B23" s="118" t="s">
        <v>179</v>
      </c>
      <c r="C23" s="119">
        <v>305000</v>
      </c>
      <c r="D23" s="120">
        <v>45533</v>
      </c>
      <c r="E23" s="118" t="s">
        <v>180</v>
      </c>
    </row>
    <row r="24" spans="1:5" ht="14.4">
      <c r="A24" s="118" t="s">
        <v>85</v>
      </c>
      <c r="B24" s="118" t="s">
        <v>179</v>
      </c>
      <c r="C24" s="119">
        <v>469900</v>
      </c>
      <c r="D24" s="120">
        <v>45516</v>
      </c>
      <c r="E24" s="118" t="s">
        <v>180</v>
      </c>
    </row>
    <row r="25" spans="1:5" ht="14.4">
      <c r="A25" s="118" t="s">
        <v>85</v>
      </c>
      <c r="B25" s="118" t="s">
        <v>179</v>
      </c>
      <c r="C25" s="119">
        <v>182500</v>
      </c>
      <c r="D25" s="120">
        <v>45533</v>
      </c>
      <c r="E25" s="118" t="s">
        <v>180</v>
      </c>
    </row>
    <row r="26" spans="1:5" ht="14.4">
      <c r="A26" s="118" t="s">
        <v>85</v>
      </c>
      <c r="B26" s="118" t="s">
        <v>179</v>
      </c>
      <c r="C26" s="119">
        <v>285000</v>
      </c>
      <c r="D26" s="120">
        <v>45534</v>
      </c>
      <c r="E26" s="118" t="s">
        <v>180</v>
      </c>
    </row>
    <row r="27" spans="1:5" ht="14.4">
      <c r="A27" s="118" t="s">
        <v>85</v>
      </c>
      <c r="B27" s="118" t="s">
        <v>179</v>
      </c>
      <c r="C27" s="119">
        <v>21500</v>
      </c>
      <c r="D27" s="120">
        <v>45523</v>
      </c>
      <c r="E27" s="118" t="s">
        <v>180</v>
      </c>
    </row>
    <row r="28" spans="1:5" ht="14.4">
      <c r="A28" s="118" t="s">
        <v>85</v>
      </c>
      <c r="B28" s="118" t="s">
        <v>179</v>
      </c>
      <c r="C28" s="119">
        <v>370500</v>
      </c>
      <c r="D28" s="120">
        <v>45534</v>
      </c>
      <c r="E28" s="118" t="s">
        <v>180</v>
      </c>
    </row>
    <row r="29" spans="1:5" ht="14.4">
      <c r="A29" s="118" t="s">
        <v>85</v>
      </c>
      <c r="B29" s="118" t="s">
        <v>179</v>
      </c>
      <c r="C29" s="119">
        <v>295000</v>
      </c>
      <c r="D29" s="120">
        <v>45533</v>
      </c>
      <c r="E29" s="118" t="s">
        <v>180</v>
      </c>
    </row>
    <row r="30" spans="1:5" ht="14.4">
      <c r="A30" s="118" t="s">
        <v>101</v>
      </c>
      <c r="B30" s="118" t="s">
        <v>181</v>
      </c>
      <c r="C30" s="119">
        <v>495000</v>
      </c>
      <c r="D30" s="120">
        <v>45516</v>
      </c>
      <c r="E30" s="118" t="s">
        <v>180</v>
      </c>
    </row>
    <row r="31" spans="1:5" ht="14.4">
      <c r="A31" s="118" t="s">
        <v>101</v>
      </c>
      <c r="B31" s="118" t="s">
        <v>181</v>
      </c>
      <c r="C31" s="119">
        <v>130000</v>
      </c>
      <c r="D31" s="120">
        <v>45520</v>
      </c>
      <c r="E31" s="118" t="s">
        <v>180</v>
      </c>
    </row>
    <row r="32" spans="1:5" ht="14.4">
      <c r="A32" s="118" t="s">
        <v>101</v>
      </c>
      <c r="B32" s="118" t="s">
        <v>181</v>
      </c>
      <c r="C32" s="119">
        <v>41085.870000000003</v>
      </c>
      <c r="D32" s="120">
        <v>45520</v>
      </c>
      <c r="E32" s="118" t="s">
        <v>180</v>
      </c>
    </row>
    <row r="33" spans="1:5" ht="14.4">
      <c r="A33" s="118" t="s">
        <v>101</v>
      </c>
      <c r="B33" s="118" t="s">
        <v>181</v>
      </c>
      <c r="C33" s="119">
        <v>375000</v>
      </c>
      <c r="D33" s="120">
        <v>45533</v>
      </c>
      <c r="E33" s="118" t="s">
        <v>180</v>
      </c>
    </row>
    <row r="34" spans="1:5" ht="14.4">
      <c r="A34" s="118" t="s">
        <v>101</v>
      </c>
      <c r="B34" s="118" t="s">
        <v>181</v>
      </c>
      <c r="C34" s="119">
        <v>25000</v>
      </c>
      <c r="D34" s="120">
        <v>45520</v>
      </c>
      <c r="E34" s="118" t="s">
        <v>189</v>
      </c>
    </row>
    <row r="35" spans="1:5" ht="14.4">
      <c r="A35" s="118" t="s">
        <v>101</v>
      </c>
      <c r="B35" s="118" t="s">
        <v>181</v>
      </c>
      <c r="C35" s="119">
        <v>1600000</v>
      </c>
      <c r="D35" s="120">
        <v>45534</v>
      </c>
      <c r="E35" s="118" t="s">
        <v>180</v>
      </c>
    </row>
    <row r="36" spans="1:5" ht="14.4">
      <c r="A36" s="118" t="s">
        <v>101</v>
      </c>
      <c r="B36" s="118" t="s">
        <v>181</v>
      </c>
      <c r="C36" s="119">
        <v>170000</v>
      </c>
      <c r="D36" s="120">
        <v>45534</v>
      </c>
      <c r="E36" s="118" t="s">
        <v>180</v>
      </c>
    </row>
    <row r="37" spans="1:5" ht="14.4">
      <c r="A37" s="118" t="s">
        <v>101</v>
      </c>
      <c r="B37" s="118" t="s">
        <v>181</v>
      </c>
      <c r="C37" s="119">
        <v>815000</v>
      </c>
      <c r="D37" s="120">
        <v>45534</v>
      </c>
      <c r="E37" s="118" t="s">
        <v>180</v>
      </c>
    </row>
    <row r="38" spans="1:5" ht="14.4">
      <c r="A38" s="118" t="s">
        <v>101</v>
      </c>
      <c r="B38" s="118" t="s">
        <v>181</v>
      </c>
      <c r="C38" s="119">
        <v>39750</v>
      </c>
      <c r="D38" s="120">
        <v>45524</v>
      </c>
      <c r="E38" s="118" t="s">
        <v>189</v>
      </c>
    </row>
    <row r="39" spans="1:5" ht="14.4">
      <c r="A39" s="118" t="s">
        <v>101</v>
      </c>
      <c r="B39" s="118" t="s">
        <v>181</v>
      </c>
      <c r="C39" s="119">
        <v>6000000</v>
      </c>
      <c r="D39" s="120">
        <v>45527</v>
      </c>
      <c r="E39" s="118" t="s">
        <v>180</v>
      </c>
    </row>
    <row r="40" spans="1:5" ht="14.4">
      <c r="A40" s="118" t="s">
        <v>101</v>
      </c>
      <c r="B40" s="118" t="s">
        <v>181</v>
      </c>
      <c r="C40" s="119">
        <v>100000</v>
      </c>
      <c r="D40" s="120">
        <v>45531</v>
      </c>
      <c r="E40" s="118" t="s">
        <v>189</v>
      </c>
    </row>
    <row r="41" spans="1:5" ht="14.4">
      <c r="A41" s="118" t="s">
        <v>101</v>
      </c>
      <c r="B41" s="118" t="s">
        <v>181</v>
      </c>
      <c r="C41" s="119">
        <v>50000</v>
      </c>
      <c r="D41" s="120">
        <v>45531</v>
      </c>
      <c r="E41" s="118" t="s">
        <v>189</v>
      </c>
    </row>
    <row r="42" spans="1:5" ht="14.4">
      <c r="A42" s="118" t="s">
        <v>101</v>
      </c>
      <c r="B42" s="118" t="s">
        <v>181</v>
      </c>
      <c r="C42" s="119">
        <v>298853</v>
      </c>
      <c r="D42" s="120">
        <v>45531</v>
      </c>
      <c r="E42" s="118" t="s">
        <v>189</v>
      </c>
    </row>
    <row r="43" spans="1:5" ht="14.4">
      <c r="A43" s="118" t="s">
        <v>101</v>
      </c>
      <c r="B43" s="118" t="s">
        <v>181</v>
      </c>
      <c r="C43" s="119">
        <v>795925</v>
      </c>
      <c r="D43" s="120">
        <v>45509</v>
      </c>
      <c r="E43" s="118" t="s">
        <v>189</v>
      </c>
    </row>
    <row r="44" spans="1:5" ht="14.4">
      <c r="A44" s="118" t="s">
        <v>101</v>
      </c>
      <c r="B44" s="118" t="s">
        <v>181</v>
      </c>
      <c r="C44" s="119">
        <v>220000</v>
      </c>
      <c r="D44" s="120">
        <v>45505</v>
      </c>
      <c r="E44" s="118" t="s">
        <v>189</v>
      </c>
    </row>
    <row r="45" spans="1:5" ht="14.4">
      <c r="A45" s="118" t="s">
        <v>57</v>
      </c>
      <c r="B45" s="118" t="s">
        <v>182</v>
      </c>
      <c r="C45" s="119">
        <v>300000</v>
      </c>
      <c r="D45" s="120">
        <v>45525</v>
      </c>
      <c r="E45" s="118" t="s">
        <v>180</v>
      </c>
    </row>
    <row r="46" spans="1:5" ht="14.4">
      <c r="A46" s="118" t="s">
        <v>57</v>
      </c>
      <c r="B46" s="118" t="s">
        <v>182</v>
      </c>
      <c r="C46" s="119">
        <v>457000</v>
      </c>
      <c r="D46" s="120">
        <v>45525</v>
      </c>
      <c r="E46" s="118" t="s">
        <v>180</v>
      </c>
    </row>
    <row r="47" spans="1:5" ht="14.4">
      <c r="A47" s="118" t="s">
        <v>57</v>
      </c>
      <c r="B47" s="118" t="s">
        <v>182</v>
      </c>
      <c r="C47" s="119">
        <v>568888</v>
      </c>
      <c r="D47" s="120">
        <v>45512</v>
      </c>
      <c r="E47" s="118" t="s">
        <v>178</v>
      </c>
    </row>
    <row r="48" spans="1:5" ht="14.4">
      <c r="A48" s="118" t="s">
        <v>57</v>
      </c>
      <c r="B48" s="118" t="s">
        <v>182</v>
      </c>
      <c r="C48" s="119">
        <v>50000</v>
      </c>
      <c r="D48" s="120">
        <v>45525</v>
      </c>
      <c r="E48" s="118" t="s">
        <v>180</v>
      </c>
    </row>
    <row r="49" spans="1:5" ht="14.4">
      <c r="A49" s="118" t="s">
        <v>57</v>
      </c>
      <c r="B49" s="118" t="s">
        <v>182</v>
      </c>
      <c r="C49" s="119">
        <v>496000</v>
      </c>
      <c r="D49" s="120">
        <v>45526</v>
      </c>
      <c r="E49" s="118" t="s">
        <v>180</v>
      </c>
    </row>
    <row r="50" spans="1:5" ht="14.4">
      <c r="A50" s="118" t="s">
        <v>57</v>
      </c>
      <c r="B50" s="118" t="s">
        <v>182</v>
      </c>
      <c r="C50" s="119">
        <v>357000</v>
      </c>
      <c r="D50" s="120">
        <v>45512</v>
      </c>
      <c r="E50" s="118" t="s">
        <v>180</v>
      </c>
    </row>
    <row r="51" spans="1:5" ht="14.4">
      <c r="A51" s="118" t="s">
        <v>57</v>
      </c>
      <c r="B51" s="118" t="s">
        <v>182</v>
      </c>
      <c r="C51" s="119">
        <v>375000</v>
      </c>
      <c r="D51" s="120">
        <v>45511</v>
      </c>
      <c r="E51" s="118" t="s">
        <v>180</v>
      </c>
    </row>
    <row r="52" spans="1:5" ht="14.4">
      <c r="A52" s="118" t="s">
        <v>57</v>
      </c>
      <c r="B52" s="118" t="s">
        <v>182</v>
      </c>
      <c r="C52" s="119">
        <v>165000</v>
      </c>
      <c r="D52" s="120">
        <v>45526</v>
      </c>
      <c r="E52" s="118" t="s">
        <v>180</v>
      </c>
    </row>
    <row r="53" spans="1:5" ht="14.4">
      <c r="A53" s="118" t="s">
        <v>57</v>
      </c>
      <c r="B53" s="118" t="s">
        <v>182</v>
      </c>
      <c r="C53" s="119">
        <v>447500</v>
      </c>
      <c r="D53" s="120">
        <v>45510</v>
      </c>
      <c r="E53" s="118" t="s">
        <v>180</v>
      </c>
    </row>
    <row r="54" spans="1:5" ht="14.4">
      <c r="A54" s="118" t="s">
        <v>57</v>
      </c>
      <c r="B54" s="118" t="s">
        <v>182</v>
      </c>
      <c r="C54" s="119">
        <v>328000</v>
      </c>
      <c r="D54" s="120">
        <v>45510</v>
      </c>
      <c r="E54" s="118" t="s">
        <v>180</v>
      </c>
    </row>
    <row r="55" spans="1:5" ht="14.4">
      <c r="A55" s="118" t="s">
        <v>57</v>
      </c>
      <c r="B55" s="118" t="s">
        <v>182</v>
      </c>
      <c r="C55" s="119">
        <v>80000</v>
      </c>
      <c r="D55" s="120">
        <v>45510</v>
      </c>
      <c r="E55" s="118" t="s">
        <v>180</v>
      </c>
    </row>
    <row r="56" spans="1:5" ht="14.4">
      <c r="A56" s="118" t="s">
        <v>57</v>
      </c>
      <c r="B56" s="118" t="s">
        <v>182</v>
      </c>
      <c r="C56" s="119">
        <v>419000</v>
      </c>
      <c r="D56" s="120">
        <v>45525</v>
      </c>
      <c r="E56" s="118" t="s">
        <v>180</v>
      </c>
    </row>
    <row r="57" spans="1:5" ht="14.4">
      <c r="A57" s="118" t="s">
        <v>57</v>
      </c>
      <c r="B57" s="118" t="s">
        <v>182</v>
      </c>
      <c r="C57" s="119">
        <v>355000</v>
      </c>
      <c r="D57" s="120">
        <v>45517</v>
      </c>
      <c r="E57" s="118" t="s">
        <v>180</v>
      </c>
    </row>
    <row r="58" spans="1:5" ht="14.4">
      <c r="A58" s="118" t="s">
        <v>57</v>
      </c>
      <c r="B58" s="118" t="s">
        <v>182</v>
      </c>
      <c r="C58" s="119">
        <v>515000</v>
      </c>
      <c r="D58" s="120">
        <v>45520</v>
      </c>
      <c r="E58" s="118" t="s">
        <v>180</v>
      </c>
    </row>
    <row r="59" spans="1:5" ht="14.4">
      <c r="A59" s="118" t="s">
        <v>57</v>
      </c>
      <c r="B59" s="118" t="s">
        <v>182</v>
      </c>
      <c r="C59" s="119">
        <v>80000</v>
      </c>
      <c r="D59" s="120">
        <v>45523</v>
      </c>
      <c r="E59" s="118" t="s">
        <v>189</v>
      </c>
    </row>
    <row r="60" spans="1:5" ht="14.4">
      <c r="A60" s="118" t="s">
        <v>57</v>
      </c>
      <c r="B60" s="118" t="s">
        <v>182</v>
      </c>
      <c r="C60" s="119">
        <v>260000</v>
      </c>
      <c r="D60" s="120">
        <v>45505</v>
      </c>
      <c r="E60" s="118" t="s">
        <v>180</v>
      </c>
    </row>
    <row r="61" spans="1:5" ht="14.4">
      <c r="A61" s="118" t="s">
        <v>57</v>
      </c>
      <c r="B61" s="118" t="s">
        <v>182</v>
      </c>
      <c r="C61" s="119">
        <v>75000</v>
      </c>
      <c r="D61" s="120">
        <v>45506</v>
      </c>
      <c r="E61" s="118" t="s">
        <v>180</v>
      </c>
    </row>
    <row r="62" spans="1:5" ht="14.4">
      <c r="A62" s="118" t="s">
        <v>57</v>
      </c>
      <c r="B62" s="118" t="s">
        <v>182</v>
      </c>
      <c r="C62" s="119">
        <v>37000</v>
      </c>
      <c r="D62" s="120">
        <v>45506</v>
      </c>
      <c r="E62" s="118" t="s">
        <v>180</v>
      </c>
    </row>
    <row r="63" spans="1:5" ht="14.4">
      <c r="A63" s="118" t="s">
        <v>57</v>
      </c>
      <c r="B63" s="118" t="s">
        <v>182</v>
      </c>
      <c r="C63" s="119">
        <v>420000</v>
      </c>
      <c r="D63" s="120">
        <v>45506</v>
      </c>
      <c r="E63" s="118" t="s">
        <v>180</v>
      </c>
    </row>
    <row r="64" spans="1:5" ht="14.4">
      <c r="A64" s="118" t="s">
        <v>57</v>
      </c>
      <c r="B64" s="118" t="s">
        <v>182</v>
      </c>
      <c r="C64" s="119">
        <v>338000</v>
      </c>
      <c r="D64" s="120">
        <v>45506</v>
      </c>
      <c r="E64" s="118" t="s">
        <v>180</v>
      </c>
    </row>
    <row r="65" spans="1:5" ht="14.4">
      <c r="A65" s="118" t="s">
        <v>57</v>
      </c>
      <c r="B65" s="118" t="s">
        <v>182</v>
      </c>
      <c r="C65" s="119">
        <v>618500</v>
      </c>
      <c r="D65" s="120">
        <v>45506</v>
      </c>
      <c r="E65" s="118" t="s">
        <v>180</v>
      </c>
    </row>
    <row r="66" spans="1:5" ht="14.4">
      <c r="A66" s="118" t="s">
        <v>57</v>
      </c>
      <c r="B66" s="118" t="s">
        <v>182</v>
      </c>
      <c r="C66" s="119">
        <v>370000</v>
      </c>
      <c r="D66" s="120">
        <v>45506</v>
      </c>
      <c r="E66" s="118" t="s">
        <v>180</v>
      </c>
    </row>
    <row r="67" spans="1:5" ht="14.4">
      <c r="A67" s="118" t="s">
        <v>57</v>
      </c>
      <c r="B67" s="118" t="s">
        <v>182</v>
      </c>
      <c r="C67" s="119">
        <v>375000</v>
      </c>
      <c r="D67" s="120">
        <v>45519</v>
      </c>
      <c r="E67" s="118" t="s">
        <v>180</v>
      </c>
    </row>
    <row r="68" spans="1:5" ht="14.4">
      <c r="A68" s="118" t="s">
        <v>57</v>
      </c>
      <c r="B68" s="118" t="s">
        <v>182</v>
      </c>
      <c r="C68" s="119">
        <v>465000</v>
      </c>
      <c r="D68" s="120">
        <v>45517</v>
      </c>
      <c r="E68" s="118" t="s">
        <v>180</v>
      </c>
    </row>
    <row r="69" spans="1:5" ht="14.4">
      <c r="A69" s="118" t="s">
        <v>57</v>
      </c>
      <c r="B69" s="118" t="s">
        <v>182</v>
      </c>
      <c r="C69" s="119">
        <v>375000</v>
      </c>
      <c r="D69" s="120">
        <v>45523</v>
      </c>
      <c r="E69" s="118" t="s">
        <v>180</v>
      </c>
    </row>
    <row r="70" spans="1:5" ht="14.4">
      <c r="A70" s="118" t="s">
        <v>57</v>
      </c>
      <c r="B70" s="118" t="s">
        <v>182</v>
      </c>
      <c r="C70" s="119">
        <v>370000</v>
      </c>
      <c r="D70" s="120">
        <v>45518</v>
      </c>
      <c r="E70" s="118" t="s">
        <v>180</v>
      </c>
    </row>
    <row r="71" spans="1:5" ht="14.4">
      <c r="A71" s="118" t="s">
        <v>57</v>
      </c>
      <c r="B71" s="118" t="s">
        <v>182</v>
      </c>
      <c r="C71" s="119">
        <v>624900</v>
      </c>
      <c r="D71" s="120">
        <v>45518</v>
      </c>
      <c r="E71" s="118" t="s">
        <v>180</v>
      </c>
    </row>
    <row r="72" spans="1:5" ht="14.4">
      <c r="A72" s="118" t="s">
        <v>57</v>
      </c>
      <c r="B72" s="118" t="s">
        <v>182</v>
      </c>
      <c r="C72" s="119">
        <v>440000</v>
      </c>
      <c r="D72" s="120">
        <v>45519</v>
      </c>
      <c r="E72" s="118" t="s">
        <v>180</v>
      </c>
    </row>
    <row r="73" spans="1:5" ht="14.4">
      <c r="A73" s="118" t="s">
        <v>57</v>
      </c>
      <c r="B73" s="118" t="s">
        <v>182</v>
      </c>
      <c r="C73" s="119">
        <v>525000</v>
      </c>
      <c r="D73" s="120">
        <v>45519</v>
      </c>
      <c r="E73" s="118" t="s">
        <v>180</v>
      </c>
    </row>
    <row r="74" spans="1:5" ht="14.4">
      <c r="A74" s="118" t="s">
        <v>57</v>
      </c>
      <c r="B74" s="118" t="s">
        <v>182</v>
      </c>
      <c r="C74" s="119">
        <v>55000</v>
      </c>
      <c r="D74" s="120">
        <v>45519</v>
      </c>
      <c r="E74" s="118" t="s">
        <v>180</v>
      </c>
    </row>
    <row r="75" spans="1:5" ht="14.4">
      <c r="A75" s="118" t="s">
        <v>57</v>
      </c>
      <c r="B75" s="118" t="s">
        <v>182</v>
      </c>
      <c r="C75" s="119">
        <v>395000</v>
      </c>
      <c r="D75" s="120">
        <v>45519</v>
      </c>
      <c r="E75" s="118" t="s">
        <v>180</v>
      </c>
    </row>
    <row r="76" spans="1:5" ht="14.4">
      <c r="A76" s="118" t="s">
        <v>57</v>
      </c>
      <c r="B76" s="118" t="s">
        <v>182</v>
      </c>
      <c r="C76" s="119">
        <v>1400000</v>
      </c>
      <c r="D76" s="120">
        <v>45519</v>
      </c>
      <c r="E76" s="118" t="s">
        <v>180</v>
      </c>
    </row>
    <row r="77" spans="1:5" ht="14.4">
      <c r="A77" s="118" t="s">
        <v>57</v>
      </c>
      <c r="B77" s="118" t="s">
        <v>182</v>
      </c>
      <c r="C77" s="119">
        <v>5488285</v>
      </c>
      <c r="D77" s="120">
        <v>45519</v>
      </c>
      <c r="E77" s="118" t="s">
        <v>189</v>
      </c>
    </row>
    <row r="78" spans="1:5" ht="14.4">
      <c r="A78" s="118" t="s">
        <v>57</v>
      </c>
      <c r="B78" s="118" t="s">
        <v>182</v>
      </c>
      <c r="C78" s="119">
        <v>329000</v>
      </c>
      <c r="D78" s="120">
        <v>45520</v>
      </c>
      <c r="E78" s="118" t="s">
        <v>180</v>
      </c>
    </row>
    <row r="79" spans="1:5" ht="14.4">
      <c r="A79" s="118" t="s">
        <v>57</v>
      </c>
      <c r="B79" s="118" t="s">
        <v>182</v>
      </c>
      <c r="C79" s="119">
        <v>296000</v>
      </c>
      <c r="D79" s="120">
        <v>45523</v>
      </c>
      <c r="E79" s="118" t="s">
        <v>189</v>
      </c>
    </row>
    <row r="80" spans="1:5" ht="14.4">
      <c r="A80" s="118" t="s">
        <v>57</v>
      </c>
      <c r="B80" s="118" t="s">
        <v>182</v>
      </c>
      <c r="C80" s="119">
        <v>234800</v>
      </c>
      <c r="D80" s="120">
        <v>45509</v>
      </c>
      <c r="E80" s="118" t="s">
        <v>189</v>
      </c>
    </row>
    <row r="81" spans="1:5" ht="14.4">
      <c r="A81" s="118" t="s">
        <v>57</v>
      </c>
      <c r="B81" s="118" t="s">
        <v>182</v>
      </c>
      <c r="C81" s="119">
        <v>383000</v>
      </c>
      <c r="D81" s="120">
        <v>45527</v>
      </c>
      <c r="E81" s="118" t="s">
        <v>180</v>
      </c>
    </row>
    <row r="82" spans="1:5" ht="14.4">
      <c r="A82" s="118" t="s">
        <v>57</v>
      </c>
      <c r="B82" s="118" t="s">
        <v>182</v>
      </c>
      <c r="C82" s="119">
        <v>483000</v>
      </c>
      <c r="D82" s="120">
        <v>45532</v>
      </c>
      <c r="E82" s="118" t="s">
        <v>189</v>
      </c>
    </row>
    <row r="83" spans="1:5" ht="14.4">
      <c r="A83" s="118" t="s">
        <v>57</v>
      </c>
      <c r="B83" s="118" t="s">
        <v>182</v>
      </c>
      <c r="C83" s="119">
        <v>364000</v>
      </c>
      <c r="D83" s="120">
        <v>45530</v>
      </c>
      <c r="E83" s="118" t="s">
        <v>180</v>
      </c>
    </row>
    <row r="84" spans="1:5" ht="14.4">
      <c r="A84" s="118" t="s">
        <v>57</v>
      </c>
      <c r="B84" s="118" t="s">
        <v>182</v>
      </c>
      <c r="C84" s="119">
        <v>570992</v>
      </c>
      <c r="D84" s="120">
        <v>45533</v>
      </c>
      <c r="E84" s="118" t="s">
        <v>178</v>
      </c>
    </row>
    <row r="85" spans="1:5" ht="14.4">
      <c r="A85" s="118" t="s">
        <v>57</v>
      </c>
      <c r="B85" s="118" t="s">
        <v>182</v>
      </c>
      <c r="C85" s="119">
        <v>440000</v>
      </c>
      <c r="D85" s="120">
        <v>45533</v>
      </c>
      <c r="E85" s="118" t="s">
        <v>180</v>
      </c>
    </row>
    <row r="86" spans="1:5" ht="14.4">
      <c r="A86" s="118" t="s">
        <v>57</v>
      </c>
      <c r="B86" s="118" t="s">
        <v>182</v>
      </c>
      <c r="C86" s="119">
        <v>20000</v>
      </c>
      <c r="D86" s="120">
        <v>45531</v>
      </c>
      <c r="E86" s="118" t="s">
        <v>180</v>
      </c>
    </row>
    <row r="87" spans="1:5" ht="14.4">
      <c r="A87" s="118" t="s">
        <v>57</v>
      </c>
      <c r="B87" s="118" t="s">
        <v>182</v>
      </c>
      <c r="C87" s="119">
        <v>478990</v>
      </c>
      <c r="D87" s="120">
        <v>45534</v>
      </c>
      <c r="E87" s="118" t="s">
        <v>178</v>
      </c>
    </row>
    <row r="88" spans="1:5" ht="14.4">
      <c r="A88" s="118" t="s">
        <v>57</v>
      </c>
      <c r="B88" s="118" t="s">
        <v>182</v>
      </c>
      <c r="C88" s="119">
        <v>554000</v>
      </c>
      <c r="D88" s="120">
        <v>45532</v>
      </c>
      <c r="E88" s="118" t="s">
        <v>180</v>
      </c>
    </row>
    <row r="89" spans="1:5" ht="14.4">
      <c r="A89" s="118" t="s">
        <v>57</v>
      </c>
      <c r="B89" s="118" t="s">
        <v>182</v>
      </c>
      <c r="C89" s="119">
        <v>461895</v>
      </c>
      <c r="D89" s="120">
        <v>45532</v>
      </c>
      <c r="E89" s="118" t="s">
        <v>178</v>
      </c>
    </row>
    <row r="90" spans="1:5" ht="14.4">
      <c r="A90" s="118" t="s">
        <v>57</v>
      </c>
      <c r="B90" s="118" t="s">
        <v>182</v>
      </c>
      <c r="C90" s="119">
        <v>472000</v>
      </c>
      <c r="D90" s="120">
        <v>45534</v>
      </c>
      <c r="E90" s="118" t="s">
        <v>180</v>
      </c>
    </row>
    <row r="91" spans="1:5" ht="14.4">
      <c r="A91" s="118" t="s">
        <v>57</v>
      </c>
      <c r="B91" s="118" t="s">
        <v>182</v>
      </c>
      <c r="C91" s="119">
        <v>408000</v>
      </c>
      <c r="D91" s="120">
        <v>45532</v>
      </c>
      <c r="E91" s="118" t="s">
        <v>180</v>
      </c>
    </row>
    <row r="92" spans="1:5" ht="14.4">
      <c r="A92" s="118" t="s">
        <v>57</v>
      </c>
      <c r="B92" s="118" t="s">
        <v>182</v>
      </c>
      <c r="C92" s="119">
        <v>1000000</v>
      </c>
      <c r="D92" s="120">
        <v>45530</v>
      </c>
      <c r="E92" s="118" t="s">
        <v>189</v>
      </c>
    </row>
    <row r="93" spans="1:5" ht="14.4">
      <c r="A93" s="118" t="s">
        <v>57</v>
      </c>
      <c r="B93" s="118" t="s">
        <v>182</v>
      </c>
      <c r="C93" s="119">
        <v>550000</v>
      </c>
      <c r="D93" s="120">
        <v>45534</v>
      </c>
      <c r="E93" s="118" t="s">
        <v>189</v>
      </c>
    </row>
    <row r="94" spans="1:5" ht="14.4">
      <c r="A94" s="118" t="s">
        <v>57</v>
      </c>
      <c r="B94" s="118" t="s">
        <v>182</v>
      </c>
      <c r="C94" s="119">
        <v>385000</v>
      </c>
      <c r="D94" s="120">
        <v>45517</v>
      </c>
      <c r="E94" s="118" t="s">
        <v>180</v>
      </c>
    </row>
    <row r="95" spans="1:5" ht="14.4">
      <c r="A95" s="118" t="s">
        <v>104</v>
      </c>
      <c r="B95" s="118" t="s">
        <v>183</v>
      </c>
      <c r="C95" s="119">
        <v>23000</v>
      </c>
      <c r="D95" s="120">
        <v>45530</v>
      </c>
      <c r="E95" s="118" t="s">
        <v>180</v>
      </c>
    </row>
    <row r="96" spans="1:5" ht="14.4">
      <c r="A96" s="118" t="s">
        <v>104</v>
      </c>
      <c r="B96" s="118" t="s">
        <v>183</v>
      </c>
      <c r="C96" s="119">
        <v>390000</v>
      </c>
      <c r="D96" s="120">
        <v>45516</v>
      </c>
      <c r="E96" s="118" t="s">
        <v>180</v>
      </c>
    </row>
    <row r="97" spans="1:5" ht="14.4">
      <c r="A97" s="118" t="s">
        <v>104</v>
      </c>
      <c r="B97" s="118" t="s">
        <v>183</v>
      </c>
      <c r="C97" s="119">
        <v>11000</v>
      </c>
      <c r="D97" s="120">
        <v>45523</v>
      </c>
      <c r="E97" s="118" t="s">
        <v>180</v>
      </c>
    </row>
    <row r="98" spans="1:5" ht="14.4">
      <c r="A98" s="118" t="s">
        <v>104</v>
      </c>
      <c r="B98" s="118" t="s">
        <v>183</v>
      </c>
      <c r="C98" s="119">
        <v>470000</v>
      </c>
      <c r="D98" s="120">
        <v>45523</v>
      </c>
      <c r="E98" s="118" t="s">
        <v>180</v>
      </c>
    </row>
    <row r="99" spans="1:5" ht="14.4">
      <c r="A99" s="118" t="s">
        <v>104</v>
      </c>
      <c r="B99" s="118" t="s">
        <v>183</v>
      </c>
      <c r="C99" s="119">
        <v>950000</v>
      </c>
      <c r="D99" s="120">
        <v>45517</v>
      </c>
      <c r="E99" s="118" t="s">
        <v>180</v>
      </c>
    </row>
    <row r="100" spans="1:5" ht="14.4">
      <c r="A100" s="118" t="s">
        <v>90</v>
      </c>
      <c r="B100" s="118" t="s">
        <v>184</v>
      </c>
      <c r="C100" s="119">
        <v>15000</v>
      </c>
      <c r="D100" s="120">
        <v>45524</v>
      </c>
      <c r="E100" s="118" t="s">
        <v>180</v>
      </c>
    </row>
    <row r="101" spans="1:5" ht="14.4">
      <c r="A101" s="118" t="s">
        <v>90</v>
      </c>
      <c r="B101" s="118" t="s">
        <v>184</v>
      </c>
      <c r="C101" s="119">
        <v>423000</v>
      </c>
      <c r="D101" s="120">
        <v>45510</v>
      </c>
      <c r="E101" s="118" t="s">
        <v>180</v>
      </c>
    </row>
    <row r="102" spans="1:5" ht="14.4">
      <c r="A102" s="118" t="s">
        <v>70</v>
      </c>
      <c r="B102" s="118" t="s">
        <v>185</v>
      </c>
      <c r="C102" s="119">
        <v>565000</v>
      </c>
      <c r="D102" s="120">
        <v>45518</v>
      </c>
      <c r="E102" s="118" t="s">
        <v>180</v>
      </c>
    </row>
    <row r="103" spans="1:5" ht="14.4">
      <c r="A103" s="118" t="s">
        <v>70</v>
      </c>
      <c r="B103" s="118" t="s">
        <v>185</v>
      </c>
      <c r="C103" s="119">
        <v>390000</v>
      </c>
      <c r="D103" s="120">
        <v>45532</v>
      </c>
      <c r="E103" s="118" t="s">
        <v>180</v>
      </c>
    </row>
    <row r="104" spans="1:5" ht="14.4">
      <c r="A104" s="118" t="s">
        <v>70</v>
      </c>
      <c r="B104" s="118" t="s">
        <v>185</v>
      </c>
      <c r="C104" s="119">
        <v>45000</v>
      </c>
      <c r="D104" s="120">
        <v>45519</v>
      </c>
      <c r="E104" s="118" t="s">
        <v>180</v>
      </c>
    </row>
    <row r="105" spans="1:5" ht="14.4">
      <c r="A105" s="118" t="s">
        <v>70</v>
      </c>
      <c r="B105" s="118" t="s">
        <v>185</v>
      </c>
      <c r="C105" s="119">
        <v>274900</v>
      </c>
      <c r="D105" s="120">
        <v>45530</v>
      </c>
      <c r="E105" s="118" t="s">
        <v>180</v>
      </c>
    </row>
    <row r="106" spans="1:5" ht="14.4">
      <c r="A106" s="118" t="s">
        <v>70</v>
      </c>
      <c r="B106" s="118" t="s">
        <v>185</v>
      </c>
      <c r="C106" s="119">
        <v>339000</v>
      </c>
      <c r="D106" s="120">
        <v>45510</v>
      </c>
      <c r="E106" s="118" t="s">
        <v>180</v>
      </c>
    </row>
    <row r="107" spans="1:5" ht="14.4">
      <c r="A107" s="118" t="s">
        <v>70</v>
      </c>
      <c r="B107" s="118" t="s">
        <v>185</v>
      </c>
      <c r="C107" s="119">
        <v>384000</v>
      </c>
      <c r="D107" s="120">
        <v>45509</v>
      </c>
      <c r="E107" s="118" t="s">
        <v>180</v>
      </c>
    </row>
    <row r="108" spans="1:5" ht="14.4">
      <c r="A108" s="118" t="s">
        <v>70</v>
      </c>
      <c r="B108" s="118" t="s">
        <v>185</v>
      </c>
      <c r="C108" s="119">
        <v>327546</v>
      </c>
      <c r="D108" s="120">
        <v>45532</v>
      </c>
      <c r="E108" s="118" t="s">
        <v>180</v>
      </c>
    </row>
    <row r="109" spans="1:5" ht="14.4">
      <c r="A109" s="118" t="s">
        <v>70</v>
      </c>
      <c r="B109" s="118" t="s">
        <v>185</v>
      </c>
      <c r="C109" s="119">
        <v>90000</v>
      </c>
      <c r="D109" s="120">
        <v>45527</v>
      </c>
      <c r="E109" s="118" t="s">
        <v>180</v>
      </c>
    </row>
    <row r="110" spans="1:5" ht="14.4">
      <c r="A110" s="118" t="s">
        <v>70</v>
      </c>
      <c r="B110" s="118" t="s">
        <v>185</v>
      </c>
      <c r="C110" s="119">
        <v>95000</v>
      </c>
      <c r="D110" s="120">
        <v>45533</v>
      </c>
      <c r="E110" s="118" t="s">
        <v>180</v>
      </c>
    </row>
    <row r="111" spans="1:5" ht="14.4">
      <c r="A111" s="118" t="s">
        <v>70</v>
      </c>
      <c r="B111" s="118" t="s">
        <v>185</v>
      </c>
      <c r="C111" s="119">
        <v>415000</v>
      </c>
      <c r="D111" s="120">
        <v>45519</v>
      </c>
      <c r="E111" s="118" t="s">
        <v>180</v>
      </c>
    </row>
    <row r="112" spans="1:5" ht="14.4">
      <c r="A112" s="118" t="s">
        <v>70</v>
      </c>
      <c r="B112" s="118" t="s">
        <v>185</v>
      </c>
      <c r="C112" s="119">
        <v>344900</v>
      </c>
      <c r="D112" s="120">
        <v>45534</v>
      </c>
      <c r="E112" s="118" t="s">
        <v>180</v>
      </c>
    </row>
    <row r="113" spans="1:5" ht="14.4">
      <c r="A113" s="118" t="s">
        <v>70</v>
      </c>
      <c r="B113" s="118" t="s">
        <v>185</v>
      </c>
      <c r="C113" s="119">
        <v>394000</v>
      </c>
      <c r="D113" s="120">
        <v>45513</v>
      </c>
      <c r="E113" s="118" t="s">
        <v>180</v>
      </c>
    </row>
    <row r="114" spans="1:5" ht="14.4">
      <c r="A114" s="118" t="s">
        <v>70</v>
      </c>
      <c r="B114" s="118" t="s">
        <v>185</v>
      </c>
      <c r="C114" s="119">
        <v>399900</v>
      </c>
      <c r="D114" s="120">
        <v>45534</v>
      </c>
      <c r="E114" s="118" t="s">
        <v>180</v>
      </c>
    </row>
    <row r="115" spans="1:5" ht="14.4">
      <c r="A115" s="118" t="s">
        <v>70</v>
      </c>
      <c r="B115" s="118" t="s">
        <v>185</v>
      </c>
      <c r="C115" s="119">
        <v>100000</v>
      </c>
      <c r="D115" s="120">
        <v>45516</v>
      </c>
      <c r="E115" s="118" t="s">
        <v>180</v>
      </c>
    </row>
    <row r="116" spans="1:5" ht="14.4">
      <c r="A116" s="118" t="s">
        <v>70</v>
      </c>
      <c r="B116" s="118" t="s">
        <v>185</v>
      </c>
      <c r="C116" s="119">
        <v>354000</v>
      </c>
      <c r="D116" s="120">
        <v>45516</v>
      </c>
      <c r="E116" s="118" t="s">
        <v>180</v>
      </c>
    </row>
    <row r="117" spans="1:5" ht="14.4">
      <c r="A117" s="118" t="s">
        <v>70</v>
      </c>
      <c r="B117" s="118" t="s">
        <v>185</v>
      </c>
      <c r="C117" s="119">
        <v>310000</v>
      </c>
      <c r="D117" s="120">
        <v>45520</v>
      </c>
      <c r="E117" s="118" t="s">
        <v>180</v>
      </c>
    </row>
    <row r="118" spans="1:5" ht="14.4">
      <c r="A118" s="118" t="s">
        <v>70</v>
      </c>
      <c r="B118" s="118" t="s">
        <v>185</v>
      </c>
      <c r="C118" s="119">
        <v>398000</v>
      </c>
      <c r="D118" s="120">
        <v>45520</v>
      </c>
      <c r="E118" s="118" t="s">
        <v>180</v>
      </c>
    </row>
    <row r="119" spans="1:5" ht="14.4">
      <c r="A119" s="118" t="s">
        <v>70</v>
      </c>
      <c r="B119" s="118" t="s">
        <v>185</v>
      </c>
      <c r="C119" s="119">
        <v>170000</v>
      </c>
      <c r="D119" s="120">
        <v>45520</v>
      </c>
      <c r="E119" s="118" t="s">
        <v>180</v>
      </c>
    </row>
    <row r="120" spans="1:5" ht="14.4">
      <c r="A120" s="118" t="s">
        <v>70</v>
      </c>
      <c r="B120" s="118" t="s">
        <v>185</v>
      </c>
      <c r="C120" s="119">
        <v>287500</v>
      </c>
      <c r="D120" s="120">
        <v>45520</v>
      </c>
      <c r="E120" s="118" t="s">
        <v>180</v>
      </c>
    </row>
    <row r="121" spans="1:5" ht="14.4">
      <c r="A121" s="118" t="s">
        <v>70</v>
      </c>
      <c r="B121" s="118" t="s">
        <v>185</v>
      </c>
      <c r="C121" s="119">
        <v>68000</v>
      </c>
      <c r="D121" s="120">
        <v>45509</v>
      </c>
      <c r="E121" s="118" t="s">
        <v>180</v>
      </c>
    </row>
    <row r="122" spans="1:5" ht="14.4">
      <c r="A122" s="118" t="s">
        <v>70</v>
      </c>
      <c r="B122" s="118" t="s">
        <v>185</v>
      </c>
      <c r="C122" s="119">
        <v>345000</v>
      </c>
      <c r="D122" s="120">
        <v>45534</v>
      </c>
      <c r="E122" s="118" t="s">
        <v>180</v>
      </c>
    </row>
    <row r="123" spans="1:5" ht="14.4">
      <c r="A123" s="118" t="s">
        <v>70</v>
      </c>
      <c r="B123" s="118" t="s">
        <v>185</v>
      </c>
      <c r="C123" s="119">
        <v>254000</v>
      </c>
      <c r="D123" s="120">
        <v>45517</v>
      </c>
      <c r="E123" s="118" t="s">
        <v>180</v>
      </c>
    </row>
    <row r="124" spans="1:5" ht="14.4">
      <c r="A124" s="118" t="s">
        <v>70</v>
      </c>
      <c r="B124" s="118" t="s">
        <v>185</v>
      </c>
      <c r="C124" s="119">
        <v>150000</v>
      </c>
      <c r="D124" s="120">
        <v>45534</v>
      </c>
      <c r="E124" s="118" t="s">
        <v>180</v>
      </c>
    </row>
    <row r="125" spans="1:5" ht="14.4">
      <c r="A125" s="118" t="s">
        <v>70</v>
      </c>
      <c r="B125" s="118" t="s">
        <v>185</v>
      </c>
      <c r="C125" s="119">
        <v>325000</v>
      </c>
      <c r="D125" s="120">
        <v>45534</v>
      </c>
      <c r="E125" s="118" t="s">
        <v>189</v>
      </c>
    </row>
    <row r="126" spans="1:5" ht="14.4">
      <c r="A126" s="118" t="s">
        <v>70</v>
      </c>
      <c r="B126" s="118" t="s">
        <v>185</v>
      </c>
      <c r="C126" s="119">
        <v>100000</v>
      </c>
      <c r="D126" s="120">
        <v>45534</v>
      </c>
      <c r="E126" s="118" t="s">
        <v>180</v>
      </c>
    </row>
    <row r="127" spans="1:5" ht="14.4">
      <c r="A127" s="118" t="s">
        <v>70</v>
      </c>
      <c r="B127" s="118" t="s">
        <v>185</v>
      </c>
      <c r="C127" s="119">
        <v>350000</v>
      </c>
      <c r="D127" s="120">
        <v>45506</v>
      </c>
      <c r="E127" s="118" t="s">
        <v>180</v>
      </c>
    </row>
    <row r="128" spans="1:5" ht="14.4">
      <c r="A128" s="118" t="s">
        <v>70</v>
      </c>
      <c r="B128" s="118" t="s">
        <v>185</v>
      </c>
      <c r="C128" s="119">
        <v>312000</v>
      </c>
      <c r="D128" s="120">
        <v>45506</v>
      </c>
      <c r="E128" s="118" t="s">
        <v>180</v>
      </c>
    </row>
    <row r="129" spans="1:5" ht="14.4">
      <c r="A129" s="118" t="s">
        <v>70</v>
      </c>
      <c r="B129" s="118" t="s">
        <v>185</v>
      </c>
      <c r="C129" s="119">
        <v>325000</v>
      </c>
      <c r="D129" s="120">
        <v>45509</v>
      </c>
      <c r="E129" s="118" t="s">
        <v>180</v>
      </c>
    </row>
    <row r="130" spans="1:5" ht="14.4">
      <c r="A130" s="118" t="s">
        <v>70</v>
      </c>
      <c r="B130" s="118" t="s">
        <v>185</v>
      </c>
      <c r="C130" s="119">
        <v>360000</v>
      </c>
      <c r="D130" s="120">
        <v>45533</v>
      </c>
      <c r="E130" s="118" t="s">
        <v>180</v>
      </c>
    </row>
    <row r="131" spans="1:5" ht="14.4">
      <c r="A131" s="118" t="s">
        <v>70</v>
      </c>
      <c r="B131" s="118" t="s">
        <v>185</v>
      </c>
      <c r="C131" s="119">
        <v>235000</v>
      </c>
      <c r="D131" s="120">
        <v>45509</v>
      </c>
      <c r="E131" s="118" t="s">
        <v>180</v>
      </c>
    </row>
    <row r="132" spans="1:5" ht="14.4">
      <c r="A132" s="118" t="s">
        <v>70</v>
      </c>
      <c r="B132" s="118" t="s">
        <v>185</v>
      </c>
      <c r="C132" s="119">
        <v>324900</v>
      </c>
      <c r="D132" s="120">
        <v>45534</v>
      </c>
      <c r="E132" s="118" t="s">
        <v>180</v>
      </c>
    </row>
    <row r="133" spans="1:5" ht="14.4">
      <c r="A133" s="118" t="s">
        <v>70</v>
      </c>
      <c r="B133" s="118" t="s">
        <v>185</v>
      </c>
      <c r="C133" s="119">
        <v>405000</v>
      </c>
      <c r="D133" s="120">
        <v>45511</v>
      </c>
      <c r="E133" s="118" t="s">
        <v>180</v>
      </c>
    </row>
    <row r="134" spans="1:5" ht="14.4">
      <c r="A134" s="118" t="s">
        <v>70</v>
      </c>
      <c r="B134" s="118" t="s">
        <v>185</v>
      </c>
      <c r="C134" s="119">
        <v>415000</v>
      </c>
      <c r="D134" s="120">
        <v>45527</v>
      </c>
      <c r="E134" s="118" t="s">
        <v>180</v>
      </c>
    </row>
    <row r="135" spans="1:5" ht="14.4">
      <c r="A135" s="118" t="s">
        <v>70</v>
      </c>
      <c r="B135" s="118" t="s">
        <v>185</v>
      </c>
      <c r="C135" s="119">
        <v>322500</v>
      </c>
      <c r="D135" s="120">
        <v>45532</v>
      </c>
      <c r="E135" s="118" t="s">
        <v>180</v>
      </c>
    </row>
    <row r="136" spans="1:5" ht="14.4">
      <c r="A136" s="118" t="s">
        <v>70</v>
      </c>
      <c r="B136" s="118" t="s">
        <v>185</v>
      </c>
      <c r="C136" s="119">
        <v>160629</v>
      </c>
      <c r="D136" s="120">
        <v>45532</v>
      </c>
      <c r="E136" s="118" t="s">
        <v>189</v>
      </c>
    </row>
    <row r="137" spans="1:5" ht="14.4">
      <c r="A137" s="118" t="s">
        <v>70</v>
      </c>
      <c r="B137" s="118" t="s">
        <v>185</v>
      </c>
      <c r="C137" s="119">
        <v>200000</v>
      </c>
      <c r="D137" s="120">
        <v>45526</v>
      </c>
      <c r="E137" s="118" t="s">
        <v>180</v>
      </c>
    </row>
    <row r="138" spans="1:5" ht="14.4">
      <c r="A138" s="118" t="s">
        <v>70</v>
      </c>
      <c r="B138" s="118" t="s">
        <v>185</v>
      </c>
      <c r="C138" s="119">
        <v>457400</v>
      </c>
      <c r="D138" s="120">
        <v>45526</v>
      </c>
      <c r="E138" s="118" t="s">
        <v>180</v>
      </c>
    </row>
    <row r="139" spans="1:5" ht="14.4">
      <c r="A139" s="118" t="s">
        <v>70</v>
      </c>
      <c r="B139" s="118" t="s">
        <v>185</v>
      </c>
      <c r="C139" s="119">
        <v>20000</v>
      </c>
      <c r="D139" s="120">
        <v>45531</v>
      </c>
      <c r="E139" s="118" t="s">
        <v>180</v>
      </c>
    </row>
    <row r="140" spans="1:5" ht="14.4">
      <c r="A140" s="118" t="s">
        <v>70</v>
      </c>
      <c r="B140" s="118" t="s">
        <v>185</v>
      </c>
      <c r="C140" s="119">
        <v>449000</v>
      </c>
      <c r="D140" s="120">
        <v>45510</v>
      </c>
      <c r="E140" s="118" t="s">
        <v>178</v>
      </c>
    </row>
    <row r="141" spans="1:5" ht="14.4">
      <c r="A141" s="118" t="s">
        <v>70</v>
      </c>
      <c r="B141" s="118" t="s">
        <v>185</v>
      </c>
      <c r="C141" s="119">
        <v>310000</v>
      </c>
      <c r="D141" s="120">
        <v>45527</v>
      </c>
      <c r="E141" s="118" t="s">
        <v>180</v>
      </c>
    </row>
    <row r="142" spans="1:5" ht="14.4">
      <c r="A142" s="118" t="s">
        <v>70</v>
      </c>
      <c r="B142" s="118" t="s">
        <v>185</v>
      </c>
      <c r="C142" s="119">
        <v>90000</v>
      </c>
      <c r="D142" s="120">
        <v>45513</v>
      </c>
      <c r="E142" s="118" t="s">
        <v>180</v>
      </c>
    </row>
    <row r="143" spans="1:5" ht="14.4">
      <c r="A143" s="118" t="s">
        <v>70</v>
      </c>
      <c r="B143" s="118" t="s">
        <v>185</v>
      </c>
      <c r="C143" s="119">
        <v>50000</v>
      </c>
      <c r="D143" s="120">
        <v>45531</v>
      </c>
      <c r="E143" s="118" t="s">
        <v>180</v>
      </c>
    </row>
    <row r="144" spans="1:5" ht="14.4">
      <c r="A144" s="118" t="s">
        <v>70</v>
      </c>
      <c r="B144" s="118" t="s">
        <v>185</v>
      </c>
      <c r="C144" s="119">
        <v>633650</v>
      </c>
      <c r="D144" s="120">
        <v>45517</v>
      </c>
      <c r="E144" s="118" t="s">
        <v>180</v>
      </c>
    </row>
    <row r="145" spans="1:5" ht="14.4">
      <c r="A145" s="118" t="s">
        <v>70</v>
      </c>
      <c r="B145" s="118" t="s">
        <v>185</v>
      </c>
      <c r="C145" s="119">
        <v>289900</v>
      </c>
      <c r="D145" s="120">
        <v>45512</v>
      </c>
      <c r="E145" s="118" t="s">
        <v>180</v>
      </c>
    </row>
    <row r="146" spans="1:5" ht="14.4">
      <c r="A146" s="118" t="s">
        <v>70</v>
      </c>
      <c r="B146" s="118" t="s">
        <v>185</v>
      </c>
      <c r="C146" s="119">
        <v>150000</v>
      </c>
      <c r="D146" s="120">
        <v>45513</v>
      </c>
      <c r="E146" s="118" t="s">
        <v>180</v>
      </c>
    </row>
    <row r="147" spans="1:5" ht="14.4">
      <c r="A147" s="118" t="s">
        <v>70</v>
      </c>
      <c r="B147" s="118" t="s">
        <v>185</v>
      </c>
      <c r="C147" s="119">
        <v>169000</v>
      </c>
      <c r="D147" s="120">
        <v>45513</v>
      </c>
      <c r="E147" s="118" t="s">
        <v>180</v>
      </c>
    </row>
    <row r="148" spans="1:5" ht="14.4">
      <c r="A148" s="118" t="s">
        <v>70</v>
      </c>
      <c r="B148" s="118" t="s">
        <v>185</v>
      </c>
      <c r="C148" s="119">
        <v>377000</v>
      </c>
      <c r="D148" s="120">
        <v>45513</v>
      </c>
      <c r="E148" s="118" t="s">
        <v>180</v>
      </c>
    </row>
    <row r="149" spans="1:5" ht="14.4">
      <c r="A149" s="118" t="s">
        <v>70</v>
      </c>
      <c r="B149" s="118" t="s">
        <v>185</v>
      </c>
      <c r="C149" s="119">
        <v>368000</v>
      </c>
      <c r="D149" s="120">
        <v>45513</v>
      </c>
      <c r="E149" s="118" t="s">
        <v>180</v>
      </c>
    </row>
    <row r="150" spans="1:5" ht="14.4">
      <c r="A150" s="118" t="s">
        <v>70</v>
      </c>
      <c r="B150" s="118" t="s">
        <v>185</v>
      </c>
      <c r="C150" s="119">
        <v>400000</v>
      </c>
      <c r="D150" s="120">
        <v>45517</v>
      </c>
      <c r="E150" s="118" t="s">
        <v>180</v>
      </c>
    </row>
    <row r="151" spans="1:5" ht="14.4">
      <c r="A151" s="118" t="s">
        <v>70</v>
      </c>
      <c r="B151" s="118" t="s">
        <v>185</v>
      </c>
      <c r="C151" s="119">
        <v>405000</v>
      </c>
      <c r="D151" s="120">
        <v>45516</v>
      </c>
      <c r="E151" s="118" t="s">
        <v>180</v>
      </c>
    </row>
    <row r="152" spans="1:5" ht="14.4">
      <c r="A152" s="118" t="s">
        <v>70</v>
      </c>
      <c r="B152" s="118" t="s">
        <v>185</v>
      </c>
      <c r="C152" s="119">
        <v>110481.73</v>
      </c>
      <c r="D152" s="120">
        <v>45510</v>
      </c>
      <c r="E152" s="118" t="s">
        <v>189</v>
      </c>
    </row>
    <row r="153" spans="1:5" ht="14.4">
      <c r="A153" s="118" t="s">
        <v>70</v>
      </c>
      <c r="B153" s="118" t="s">
        <v>185</v>
      </c>
      <c r="C153" s="119">
        <v>100000</v>
      </c>
      <c r="D153" s="120">
        <v>45524</v>
      </c>
      <c r="E153" s="118" t="s">
        <v>180</v>
      </c>
    </row>
    <row r="154" spans="1:5" ht="14.4">
      <c r="A154" s="118" t="s">
        <v>70</v>
      </c>
      <c r="B154" s="118" t="s">
        <v>185</v>
      </c>
      <c r="C154" s="119">
        <v>285000</v>
      </c>
      <c r="D154" s="120">
        <v>45527</v>
      </c>
      <c r="E154" s="118" t="s">
        <v>180</v>
      </c>
    </row>
    <row r="155" spans="1:5" ht="14.4">
      <c r="A155" s="118" t="s">
        <v>70</v>
      </c>
      <c r="B155" s="118" t="s">
        <v>185</v>
      </c>
      <c r="C155" s="119">
        <v>175000</v>
      </c>
      <c r="D155" s="120">
        <v>45524</v>
      </c>
      <c r="E155" s="118" t="s">
        <v>180</v>
      </c>
    </row>
    <row r="156" spans="1:5" ht="14.4">
      <c r="A156" s="118" t="s">
        <v>70</v>
      </c>
      <c r="B156" s="118" t="s">
        <v>185</v>
      </c>
      <c r="C156" s="119">
        <v>285000</v>
      </c>
      <c r="D156" s="120">
        <v>45527</v>
      </c>
      <c r="E156" s="118" t="s">
        <v>180</v>
      </c>
    </row>
    <row r="157" spans="1:5" ht="14.4">
      <c r="A157" s="118" t="s">
        <v>70</v>
      </c>
      <c r="B157" s="118" t="s">
        <v>185</v>
      </c>
      <c r="C157" s="119">
        <v>427000</v>
      </c>
      <c r="D157" s="120">
        <v>45527</v>
      </c>
      <c r="E157" s="118" t="s">
        <v>180</v>
      </c>
    </row>
    <row r="158" spans="1:5" ht="14.4">
      <c r="A158" s="118" t="s">
        <v>70</v>
      </c>
      <c r="B158" s="118" t="s">
        <v>185</v>
      </c>
      <c r="C158" s="119">
        <v>285000</v>
      </c>
      <c r="D158" s="120">
        <v>45527</v>
      </c>
      <c r="E158" s="118" t="s">
        <v>180</v>
      </c>
    </row>
    <row r="159" spans="1:5" ht="14.4">
      <c r="A159" s="118" t="s">
        <v>70</v>
      </c>
      <c r="B159" s="118" t="s">
        <v>185</v>
      </c>
      <c r="C159" s="119">
        <v>325000</v>
      </c>
      <c r="D159" s="120">
        <v>45523</v>
      </c>
      <c r="E159" s="118" t="s">
        <v>180</v>
      </c>
    </row>
    <row r="160" spans="1:5" ht="14.4">
      <c r="A160" s="118" t="s">
        <v>70</v>
      </c>
      <c r="B160" s="118" t="s">
        <v>185</v>
      </c>
      <c r="C160" s="119">
        <v>285000</v>
      </c>
      <c r="D160" s="120">
        <v>45527</v>
      </c>
      <c r="E160" s="118" t="s">
        <v>180</v>
      </c>
    </row>
    <row r="161" spans="1:5" ht="14.4">
      <c r="A161" s="118" t="s">
        <v>70</v>
      </c>
      <c r="B161" s="118" t="s">
        <v>185</v>
      </c>
      <c r="C161" s="119">
        <v>240000</v>
      </c>
      <c r="D161" s="120">
        <v>45526</v>
      </c>
      <c r="E161" s="118" t="s">
        <v>180</v>
      </c>
    </row>
    <row r="162" spans="1:5" ht="14.4">
      <c r="A162" s="118" t="s">
        <v>70</v>
      </c>
      <c r="B162" s="118" t="s">
        <v>185</v>
      </c>
      <c r="C162" s="119">
        <v>10850</v>
      </c>
      <c r="D162" s="120">
        <v>45523</v>
      </c>
      <c r="E162" s="118" t="s">
        <v>189</v>
      </c>
    </row>
    <row r="163" spans="1:5" ht="14.4">
      <c r="A163" s="118" t="s">
        <v>70</v>
      </c>
      <c r="B163" s="118" t="s">
        <v>185</v>
      </c>
      <c r="C163" s="119">
        <v>285000</v>
      </c>
      <c r="D163" s="120">
        <v>45527</v>
      </c>
      <c r="E163" s="118" t="s">
        <v>180</v>
      </c>
    </row>
    <row r="164" spans="1:5" ht="14.4">
      <c r="A164" s="118" t="s">
        <v>73</v>
      </c>
      <c r="B164" s="118" t="s">
        <v>186</v>
      </c>
      <c r="C164" s="119">
        <v>35000</v>
      </c>
      <c r="D164" s="120">
        <v>45513</v>
      </c>
      <c r="E164" s="118" t="s">
        <v>180</v>
      </c>
    </row>
    <row r="165" spans="1:5" ht="14.4">
      <c r="A165" s="118" t="s">
        <v>73</v>
      </c>
      <c r="B165" s="118" t="s">
        <v>186</v>
      </c>
      <c r="C165" s="119">
        <v>430000</v>
      </c>
      <c r="D165" s="120">
        <v>45530</v>
      </c>
      <c r="E165" s="118" t="s">
        <v>180</v>
      </c>
    </row>
    <row r="166" spans="1:5" ht="14.4">
      <c r="A166" s="118" t="s">
        <v>73</v>
      </c>
      <c r="B166" s="118" t="s">
        <v>186</v>
      </c>
      <c r="C166" s="119">
        <v>972500</v>
      </c>
      <c r="D166" s="120">
        <v>45512</v>
      </c>
      <c r="E166" s="118" t="s">
        <v>180</v>
      </c>
    </row>
    <row r="167" spans="1:5" ht="14.4">
      <c r="A167" s="118" t="s">
        <v>73</v>
      </c>
      <c r="B167" s="118" t="s">
        <v>186</v>
      </c>
      <c r="C167" s="119">
        <v>430000</v>
      </c>
      <c r="D167" s="120">
        <v>45520</v>
      </c>
      <c r="E167" s="118" t="s">
        <v>180</v>
      </c>
    </row>
    <row r="168" spans="1:5" ht="14.4">
      <c r="A168" s="118" t="s">
        <v>73</v>
      </c>
      <c r="B168" s="118" t="s">
        <v>186</v>
      </c>
      <c r="C168" s="119">
        <v>75000</v>
      </c>
      <c r="D168" s="120">
        <v>45519</v>
      </c>
      <c r="E168" s="118" t="s">
        <v>180</v>
      </c>
    </row>
    <row r="169" spans="1:5" ht="14.4">
      <c r="A169" s="118" t="s">
        <v>73</v>
      </c>
      <c r="B169" s="118" t="s">
        <v>186</v>
      </c>
      <c r="C169" s="119">
        <v>305000</v>
      </c>
      <c r="D169" s="120">
        <v>45530</v>
      </c>
      <c r="E169" s="118" t="s">
        <v>180</v>
      </c>
    </row>
    <row r="170" spans="1:5" ht="14.4">
      <c r="A170" s="118" t="s">
        <v>73</v>
      </c>
      <c r="B170" s="118" t="s">
        <v>186</v>
      </c>
      <c r="C170" s="119">
        <v>498000</v>
      </c>
      <c r="D170" s="120">
        <v>45527</v>
      </c>
      <c r="E170" s="118" t="s">
        <v>180</v>
      </c>
    </row>
    <row r="171" spans="1:5" ht="14.4">
      <c r="A171" s="118" t="s">
        <v>73</v>
      </c>
      <c r="B171" s="118" t="s">
        <v>186</v>
      </c>
      <c r="C171" s="119">
        <v>187500</v>
      </c>
      <c r="D171" s="120">
        <v>45513</v>
      </c>
      <c r="E171" s="118" t="s">
        <v>180</v>
      </c>
    </row>
    <row r="172" spans="1:5" ht="14.4">
      <c r="A172" s="118" t="s">
        <v>73</v>
      </c>
      <c r="B172" s="118" t="s">
        <v>186</v>
      </c>
      <c r="C172" s="119">
        <v>359900</v>
      </c>
      <c r="D172" s="120">
        <v>45513</v>
      </c>
      <c r="E172" s="118" t="s">
        <v>178</v>
      </c>
    </row>
    <row r="173" spans="1:5" ht="14.4">
      <c r="A173" s="118" t="s">
        <v>73</v>
      </c>
      <c r="B173" s="118" t="s">
        <v>186</v>
      </c>
      <c r="C173" s="119">
        <v>88300</v>
      </c>
      <c r="D173" s="120">
        <v>45523</v>
      </c>
      <c r="E173" s="118" t="s">
        <v>189</v>
      </c>
    </row>
    <row r="174" spans="1:5" ht="14.4">
      <c r="A174" s="118" t="s">
        <v>73</v>
      </c>
      <c r="B174" s="118" t="s">
        <v>186</v>
      </c>
      <c r="C174" s="119">
        <v>393000</v>
      </c>
      <c r="D174" s="120">
        <v>45527</v>
      </c>
      <c r="E174" s="118" t="s">
        <v>180</v>
      </c>
    </row>
    <row r="175" spans="1:5" ht="14.4">
      <c r="A175" s="118" t="s">
        <v>73</v>
      </c>
      <c r="B175" s="118" t="s">
        <v>186</v>
      </c>
      <c r="C175" s="119">
        <v>425000</v>
      </c>
      <c r="D175" s="120">
        <v>45518</v>
      </c>
      <c r="E175" s="118" t="s">
        <v>180</v>
      </c>
    </row>
    <row r="176" spans="1:5" ht="14.4">
      <c r="A176" s="118" t="s">
        <v>73</v>
      </c>
      <c r="B176" s="118" t="s">
        <v>186</v>
      </c>
      <c r="C176" s="119">
        <v>439000</v>
      </c>
      <c r="D176" s="120">
        <v>45533</v>
      </c>
      <c r="E176" s="118" t="s">
        <v>180</v>
      </c>
    </row>
    <row r="177" spans="1:5" ht="14.4">
      <c r="A177" s="118" t="s">
        <v>73</v>
      </c>
      <c r="B177" s="118" t="s">
        <v>186</v>
      </c>
      <c r="C177" s="119">
        <v>305000</v>
      </c>
      <c r="D177" s="120">
        <v>45518</v>
      </c>
      <c r="E177" s="118" t="s">
        <v>180</v>
      </c>
    </row>
    <row r="178" spans="1:5" ht="14.4">
      <c r="A178" s="118" t="s">
        <v>73</v>
      </c>
      <c r="B178" s="118" t="s">
        <v>186</v>
      </c>
      <c r="C178" s="119">
        <v>345000</v>
      </c>
      <c r="D178" s="120">
        <v>45527</v>
      </c>
      <c r="E178" s="118" t="s">
        <v>180</v>
      </c>
    </row>
    <row r="179" spans="1:5" ht="14.4">
      <c r="A179" s="118" t="s">
        <v>73</v>
      </c>
      <c r="B179" s="118" t="s">
        <v>186</v>
      </c>
      <c r="C179" s="119">
        <v>382900</v>
      </c>
      <c r="D179" s="120">
        <v>45533</v>
      </c>
      <c r="E179" s="118" t="s">
        <v>178</v>
      </c>
    </row>
    <row r="180" spans="1:5" ht="14.4">
      <c r="A180" s="118" t="s">
        <v>73</v>
      </c>
      <c r="B180" s="118" t="s">
        <v>186</v>
      </c>
      <c r="C180" s="119">
        <v>393900</v>
      </c>
      <c r="D180" s="120">
        <v>45534</v>
      </c>
      <c r="E180" s="118" t="s">
        <v>178</v>
      </c>
    </row>
    <row r="181" spans="1:5" ht="14.4">
      <c r="A181" s="118" t="s">
        <v>73</v>
      </c>
      <c r="B181" s="118" t="s">
        <v>186</v>
      </c>
      <c r="C181" s="119">
        <v>399000</v>
      </c>
      <c r="D181" s="120">
        <v>45534</v>
      </c>
      <c r="E181" s="118" t="s">
        <v>178</v>
      </c>
    </row>
    <row r="182" spans="1:5" ht="14.4">
      <c r="A182" s="118" t="s">
        <v>73</v>
      </c>
      <c r="B182" s="118" t="s">
        <v>186</v>
      </c>
      <c r="C182" s="119">
        <v>330000</v>
      </c>
      <c r="D182" s="120">
        <v>45506</v>
      </c>
      <c r="E182" s="118" t="s">
        <v>180</v>
      </c>
    </row>
    <row r="183" spans="1:5" ht="14.4">
      <c r="A183" s="118" t="s">
        <v>73</v>
      </c>
      <c r="B183" s="118" t="s">
        <v>186</v>
      </c>
      <c r="C183" s="119">
        <v>168000</v>
      </c>
      <c r="D183" s="120">
        <v>45520</v>
      </c>
      <c r="E183" s="118" t="s">
        <v>189</v>
      </c>
    </row>
    <row r="184" spans="1:5" ht="14.4">
      <c r="A184" s="118" t="s">
        <v>110</v>
      </c>
      <c r="B184" s="118" t="s">
        <v>187</v>
      </c>
      <c r="C184" s="119">
        <v>297000</v>
      </c>
      <c r="D184" s="120">
        <v>45534</v>
      </c>
      <c r="E184" s="118" t="s">
        <v>180</v>
      </c>
    </row>
    <row r="185" spans="1:5" ht="14.4">
      <c r="A185" s="118" t="s">
        <v>110</v>
      </c>
      <c r="B185" s="118" t="s">
        <v>187</v>
      </c>
      <c r="C185" s="119">
        <v>379000</v>
      </c>
      <c r="D185" s="120">
        <v>45531</v>
      </c>
      <c r="E185" s="118" t="s">
        <v>180</v>
      </c>
    </row>
    <row r="186" spans="1:5" ht="14.4">
      <c r="A186" s="118" t="s">
        <v>110</v>
      </c>
      <c r="B186" s="118" t="s">
        <v>187</v>
      </c>
      <c r="C186" s="119">
        <v>325000</v>
      </c>
      <c r="D186" s="120">
        <v>45519</v>
      </c>
      <c r="E186" s="118" t="s">
        <v>180</v>
      </c>
    </row>
    <row r="187" spans="1:5" ht="14.4">
      <c r="A187" s="118" t="s">
        <v>110</v>
      </c>
      <c r="B187" s="118" t="s">
        <v>187</v>
      </c>
      <c r="C187" s="119">
        <v>480000</v>
      </c>
      <c r="D187" s="120">
        <v>45527</v>
      </c>
      <c r="E187" s="118" t="s">
        <v>180</v>
      </c>
    </row>
    <row r="188" spans="1:5" ht="14.4">
      <c r="A188" s="118" t="s">
        <v>110</v>
      </c>
      <c r="B188" s="118" t="s">
        <v>187</v>
      </c>
      <c r="C188" s="119">
        <v>489000</v>
      </c>
      <c r="D188" s="120">
        <v>45530</v>
      </c>
      <c r="E188" s="118" t="s">
        <v>180</v>
      </c>
    </row>
    <row r="189" spans="1:5" ht="14.4">
      <c r="A189" s="118" t="s">
        <v>132</v>
      </c>
      <c r="B189" s="118" t="s">
        <v>188</v>
      </c>
      <c r="C189" s="119">
        <v>349000</v>
      </c>
      <c r="D189" s="120">
        <v>45527</v>
      </c>
      <c r="E189" s="118" t="s">
        <v>180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2024-09-03T21:41:14Z</dcterms:modified>
</cp:coreProperties>
</file>